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Users\Peter Lynch\Dropbox\Peter\ASM Website\Articles\Shorts\"/>
    </mc:Choice>
  </mc:AlternateContent>
  <xr:revisionPtr revIDLastSave="0" documentId="13_ncr:1_{40D972E6-3A39-441C-9666-42FC0B71254E}" xr6:coauthVersionLast="47" xr6:coauthVersionMax="47" xr10:uidLastSave="{00000000-0000-0000-0000-000000000000}"/>
  <bookViews>
    <workbookView xWindow="-98" yWindow="-98" windowWidth="33946" windowHeight="22096" tabRatio="953" xr2:uid="{00000000-000D-0000-FFFF-FFFF00000000}"/>
  </bookViews>
  <sheets>
    <sheet name="ToC" sheetId="16" r:id="rId1"/>
    <sheet name="Business Acquisition_100M" sheetId="14" r:id="rId2"/>
    <sheet name="Business Acquisition_Interest" sheetId="15" r:id="rId3"/>
  </sheets>
  <definedNames>
    <definedName name="IQ_ADDIN" hidden="1">"AUTO"</definedName>
    <definedName name="IQ_CH" hidden="1">110000</definedName>
    <definedName name="IQ_CQ" hidden="1">5000</definedName>
    <definedName name="IQ_CY" hidden="1">10000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MONTH" hidden="1">15000</definedName>
    <definedName name="IQ_NAMES_REVISION_DATE_" hidden="1">40218.8268634259</definedName>
    <definedName name="IQ_NTM" hidden="1">6000</definedName>
    <definedName name="IQ_TODAY" hidden="1">0</definedName>
    <definedName name="IQ_WEEK" hidden="1">50000</definedName>
    <definedName name="IQ_YTD" hidden="1">3000</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5" i="15" l="1"/>
  <c r="E36" i="15"/>
  <c r="E37" i="15" s="1"/>
  <c r="E34" i="15"/>
  <c r="D34" i="15" l="1"/>
  <c r="G34" i="15" s="1"/>
  <c r="D35" i="15"/>
  <c r="D36" i="15"/>
  <c r="D37" i="15"/>
  <c r="D33" i="15"/>
  <c r="E33" i="15" s="1"/>
  <c r="E11" i="15"/>
  <c r="E18" i="15" s="1"/>
  <c r="E16" i="15" s="1"/>
  <c r="B33" i="15"/>
  <c r="B34" i="15" s="1"/>
  <c r="B35" i="15" s="1"/>
  <c r="B36" i="15" s="1"/>
  <c r="B37" i="15" s="1"/>
  <c r="O42" i="14"/>
  <c r="D36" i="14"/>
  <c r="G36" i="14" s="1"/>
  <c r="D35" i="14"/>
  <c r="G35" i="14" s="1"/>
  <c r="D34" i="14"/>
  <c r="G34" i="14" s="1"/>
  <c r="D33" i="14"/>
  <c r="G33" i="14" s="1"/>
  <c r="E32" i="14"/>
  <c r="E33" i="14" s="1"/>
  <c r="E34" i="14" s="1"/>
  <c r="E35" i="14" s="1"/>
  <c r="E36" i="14" s="1"/>
  <c r="D32" i="14"/>
  <c r="G32" i="14" s="1"/>
  <c r="B32" i="14"/>
  <c r="B33" i="14" s="1"/>
  <c r="B34" i="14" s="1"/>
  <c r="B35" i="14" s="1"/>
  <c r="B36" i="14" s="1"/>
  <c r="E11" i="14"/>
  <c r="L31" i="14" s="1"/>
  <c r="G36" i="15" l="1"/>
  <c r="G37" i="15"/>
  <c r="E43" i="15" s="1"/>
  <c r="E45" i="15" s="1"/>
  <c r="L43" i="15" s="1"/>
  <c r="G35" i="15"/>
  <c r="G33" i="15"/>
  <c r="N32" i="15"/>
  <c r="E18" i="14"/>
  <c r="E16" i="14" s="1"/>
  <c r="N31" i="14" s="1"/>
  <c r="P31" i="14" s="1"/>
  <c r="E42" i="14"/>
  <c r="E44" i="14" s="1"/>
  <c r="J42" i="14" s="1"/>
  <c r="E23" i="14" l="1"/>
  <c r="I32" i="14" s="1"/>
  <c r="J32" i="14" s="1"/>
  <c r="I33" i="14"/>
  <c r="J33" i="14" s="1"/>
  <c r="I36" i="14"/>
  <c r="J36" i="14" s="1"/>
  <c r="I35" i="14"/>
  <c r="J35" i="14" s="1"/>
  <c r="I34" i="14"/>
  <c r="J34" i="14" s="1"/>
  <c r="N32" i="14" l="1"/>
  <c r="N33" i="14" s="1"/>
  <c r="N34" i="14" s="1"/>
  <c r="N35" i="14" s="1"/>
  <c r="N36" i="14" s="1"/>
  <c r="J44" i="14" s="1"/>
  <c r="J43" i="14"/>
  <c r="J45" i="14" s="1"/>
  <c r="O43" i="14" s="1"/>
  <c r="O44" i="14" s="1"/>
  <c r="O45" i="14" s="1"/>
  <c r="L32" i="14"/>
  <c r="P32" i="14" l="1"/>
  <c r="L33" i="14"/>
  <c r="L34" i="14" l="1"/>
  <c r="P33" i="14"/>
  <c r="P34" i="14" l="1"/>
  <c r="L35" i="14"/>
  <c r="P35" i="14" l="1"/>
  <c r="L36" i="14"/>
  <c r="P36" i="14" s="1"/>
  <c r="E15" i="15" l="1"/>
  <c r="Q43" i="15" s="1"/>
  <c r="E24" i="15" l="1"/>
  <c r="I35" i="15" s="1"/>
  <c r="P32" i="15"/>
  <c r="I36" i="15" l="1"/>
  <c r="I33" i="15"/>
  <c r="P33" i="15" s="1"/>
  <c r="J33" i="15" s="1"/>
  <c r="I34" i="15"/>
  <c r="I37" i="15"/>
  <c r="R32" i="15"/>
  <c r="P34" i="15" l="1"/>
  <c r="J34" i="15" l="1"/>
  <c r="L34" i="15" s="1"/>
  <c r="L33" i="15"/>
  <c r="N33" i="15" s="1"/>
  <c r="P35" i="15"/>
  <c r="J35" i="15" l="1"/>
  <c r="N34" i="15"/>
  <c r="P36" i="15"/>
  <c r="R33" i="15"/>
  <c r="J36" i="15" l="1"/>
  <c r="L36" i="15" s="1"/>
  <c r="L35" i="15"/>
  <c r="N35" i="15" s="1"/>
  <c r="R34" i="15"/>
  <c r="P37" i="15"/>
  <c r="L45" i="15" s="1"/>
  <c r="J37" i="15" l="1"/>
  <c r="N36" i="15"/>
  <c r="R35" i="15"/>
  <c r="L37" i="15" l="1"/>
  <c r="N37" i="15" s="1"/>
  <c r="R36" i="15"/>
  <c r="R37" i="15" l="1"/>
  <c r="L44" i="15"/>
  <c r="L46" i="15" s="1"/>
  <c r="Q44" i="15" s="1"/>
  <c r="Q45" i="15" s="1"/>
  <c r="Q46" i="15" s="1"/>
</calcChain>
</file>

<file path=xl/sharedStrings.xml><?xml version="1.0" encoding="utf-8"?>
<sst xmlns="http://schemas.openxmlformats.org/spreadsheetml/2006/main" count="129" uniqueCount="56">
  <si>
    <t>+</t>
  </si>
  <si>
    <t>=</t>
  </si>
  <si>
    <t>Balance Sheet</t>
  </si>
  <si>
    <t>Equity</t>
  </si>
  <si>
    <t>Business Acquisition Example</t>
  </si>
  <si>
    <t>(figures in millions)</t>
  </si>
  <si>
    <t>Debt</t>
  </si>
  <si>
    <t>Total</t>
  </si>
  <si>
    <t>Period</t>
  </si>
  <si>
    <t>Sources of Funding</t>
  </si>
  <si>
    <t>Cash Flow</t>
  </si>
  <si>
    <t>Multiple</t>
  </si>
  <si>
    <t>Purchase Price</t>
  </si>
  <si>
    <t>Debt Service</t>
  </si>
  <si>
    <t>Term</t>
  </si>
  <si>
    <t>Annual ($)</t>
  </si>
  <si>
    <t>CF 1</t>
  </si>
  <si>
    <t>CF 2</t>
  </si>
  <si>
    <t>Scenario</t>
  </si>
  <si>
    <t>Exit Analysis</t>
  </si>
  <si>
    <t>Exit Multiple</t>
  </si>
  <si>
    <t>Enterprise Value</t>
  </si>
  <si>
    <t>Acquisition (EV)</t>
  </si>
  <si>
    <t>Equity Value</t>
  </si>
  <si>
    <t>Plus: Cash</t>
  </si>
  <si>
    <t>Less: Debt</t>
  </si>
  <si>
    <t>Returns</t>
  </si>
  <si>
    <t>MOIC</t>
  </si>
  <si>
    <t>IRR</t>
  </si>
  <si>
    <t>Equity Invested</t>
  </si>
  <si>
    <t>Note: Using Cash Flow vs EBITDA</t>
  </si>
  <si>
    <t>Notes: Ignores interest expense and taxes</t>
  </si>
  <si>
    <t>A</t>
  </si>
  <si>
    <t>L</t>
  </si>
  <si>
    <t>E</t>
  </si>
  <si>
    <t>Equity at Exit</t>
  </si>
  <si>
    <t>Excess</t>
  </si>
  <si>
    <t>CF</t>
  </si>
  <si>
    <t>Interest</t>
  </si>
  <si>
    <t>Principal</t>
  </si>
  <si>
    <t>Interest Rate</t>
  </si>
  <si>
    <t>No Growth</t>
  </si>
  <si>
    <t>Growth</t>
  </si>
  <si>
    <t>Investment</t>
  </si>
  <si>
    <t>Delta</t>
  </si>
  <si>
    <t>ASimpleModel.com</t>
  </si>
  <si>
    <t>LINK</t>
  </si>
  <si>
    <t xml:space="preserve">DISCLAIMER: All of the information contained in this exercise is entirely fictional. The company described is hypothetical. Any similarity between the business description and financial information provided and an actual company is purely coincidental. ASimpleModel.com does not provide investment, accounting or tax advice. Everything is intended for educational purposes only. </t>
  </si>
  <si>
    <t>The information contained in this document has been made available on ASimpleModel.com and is subject to ASimpleModel.com’s Terms of Use.  This document is made available solely for general information purposes. ASimpleModel.com does not warrant the accuracy, completeness, or usefulness of this document.</t>
  </si>
  <si>
    <t>Simple LBO Mechanics</t>
  </si>
  <si>
    <t>Primary Value Drivers in an LBO Model</t>
  </si>
  <si>
    <t>Worksheets</t>
  </si>
  <si>
    <t>Related Links</t>
  </si>
  <si>
    <t>Simple LBO Mechanics Template_No Interest Expense</t>
  </si>
  <si>
    <t>Simple LBO Mechanics Template_Including Interest Expense</t>
  </si>
  <si>
    <t>LBO Model Tutorial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</si>
</sst>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164" formatCode="&quot;Year &quot;0"/>
    <numFmt numFmtId="165" formatCode="&quot;$&quot;#,##0"/>
    <numFmt numFmtId="166" formatCode="0.0\x"/>
    <numFmt numFmtId="167" formatCode="0.0\x\ "/>
    <numFmt numFmtId="168" formatCode="0\ &quot;Years&quot;"/>
    <numFmt numFmtId="169" formatCode="0.0%"/>
    <numFmt numFmtId="170" formatCode="&quot;$&quot;#,##0.0"/>
    <numFmt numFmtId="171" formatCode="0.00\x"/>
  </numFmts>
  <fonts count="25" x14ac:knownFonts="1">
    <font>
      <sz val="8"/>
      <color theme="1"/>
      <name val="Arial"/>
      <family val="2"/>
    </font>
    <font>
      <sz val="11"/>
      <color theme="1"/>
      <name val="Calibri"/>
      <family val="2"/>
      <scheme val="minor"/>
    </font>
    <font>
      <b/>
      <sz val="12"/>
      <color theme="1"/>
      <name val="Calibri"/>
      <family val="2"/>
      <scheme val="minor"/>
    </font>
    <font>
      <sz val="12"/>
      <color theme="1"/>
      <name val="Calibri"/>
      <family val="2"/>
      <scheme val="minor"/>
    </font>
    <font>
      <i/>
      <sz val="9"/>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color rgb="FF0000FF"/>
      <name val="Calibri"/>
      <family val="2"/>
      <scheme val="minor"/>
    </font>
    <font>
      <sz val="10"/>
      <color rgb="FF0000FF"/>
      <name val="Calibri"/>
      <family val="2"/>
      <scheme val="minor"/>
    </font>
    <font>
      <b/>
      <sz val="10"/>
      <color theme="0"/>
      <name val="Calibri"/>
      <family val="2"/>
      <scheme val="minor"/>
    </font>
    <font>
      <b/>
      <sz val="10"/>
      <name val="Calibri"/>
      <family val="2"/>
      <scheme val="minor"/>
    </font>
    <font>
      <sz val="8"/>
      <color theme="9"/>
      <name val="Calibri"/>
      <family val="2"/>
      <scheme val="minor"/>
    </font>
    <font>
      <sz val="12"/>
      <color theme="0"/>
      <name val="Calibri"/>
      <family val="2"/>
      <scheme val="minor"/>
    </font>
    <font>
      <i/>
      <sz val="8"/>
      <color theme="6"/>
      <name val="Calibri"/>
      <family val="2"/>
      <scheme val="minor"/>
    </font>
    <font>
      <i/>
      <sz val="12"/>
      <color theme="6"/>
      <name val="Calibri"/>
      <family val="2"/>
      <scheme val="minor"/>
    </font>
    <font>
      <i/>
      <sz val="8"/>
      <name val="Calibri"/>
      <family val="2"/>
      <scheme val="minor"/>
    </font>
    <font>
      <sz val="8"/>
      <name val="Calibri"/>
      <family val="2"/>
      <scheme val="minor"/>
    </font>
    <font>
      <b/>
      <sz val="11"/>
      <color theme="1"/>
      <name val="Calibri"/>
      <family val="2"/>
      <scheme val="minor"/>
    </font>
    <font>
      <u/>
      <sz val="8"/>
      <color theme="10"/>
      <name val="Arial"/>
      <family val="2"/>
    </font>
    <font>
      <sz val="26"/>
      <color theme="3"/>
      <name val="Calibri"/>
      <family val="2"/>
      <scheme val="minor"/>
    </font>
    <font>
      <sz val="20"/>
      <color theme="3"/>
      <name val="Calibri"/>
      <family val="2"/>
      <scheme val="minor"/>
    </font>
    <font>
      <sz val="10"/>
      <color theme="3"/>
      <name val="Calibri"/>
      <family val="2"/>
      <scheme val="minor"/>
    </font>
    <font>
      <u/>
      <sz val="11"/>
      <color theme="10"/>
      <name val="Calibri"/>
      <family val="2"/>
      <scheme val="minor"/>
    </font>
    <font>
      <u/>
      <sz val="10"/>
      <color theme="10"/>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8"/>
        <bgColor indexed="64"/>
      </patternFill>
    </fill>
    <fill>
      <patternFill patternType="lightUp"/>
    </fill>
    <fill>
      <patternFill patternType="solid">
        <fgColor theme="6"/>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bgColor indexed="64"/>
      </patternFill>
    </fill>
  </fills>
  <borders count="13">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9" fillId="0" borderId="0" applyNumberFormat="0" applyFill="0" applyBorder="0" applyAlignment="0" applyProtection="0"/>
    <xf numFmtId="0" fontId="1" fillId="0" borderId="0"/>
    <xf numFmtId="0" fontId="23" fillId="0" borderId="0" applyNumberFormat="0" applyFill="0" applyBorder="0" applyAlignment="0" applyProtection="0"/>
  </cellStyleXfs>
  <cellXfs count="94">
    <xf numFmtId="0" fontId="0" fillId="0" borderId="0" xfId="0"/>
    <xf numFmtId="0" fontId="2" fillId="0" borderId="0" xfId="0" applyFont="1"/>
    <xf numFmtId="0" fontId="3" fillId="0" borderId="0" xfId="0" applyFont="1"/>
    <xf numFmtId="0" fontId="4" fillId="0" borderId="0" xfId="0" applyFont="1"/>
    <xf numFmtId="0" fontId="3" fillId="0" borderId="0" xfId="0" applyFont="1" applyFill="1"/>
    <xf numFmtId="0" fontId="2" fillId="4" borderId="0" xfId="0" applyFont="1" applyFill="1"/>
    <xf numFmtId="0" fontId="3" fillId="4" borderId="0" xfId="0" applyFont="1" applyFill="1"/>
    <xf numFmtId="0" fontId="5" fillId="0" borderId="0" xfId="0" applyFont="1" applyAlignment="1">
      <alignment horizontal="left"/>
    </xf>
    <xf numFmtId="0" fontId="5" fillId="0" borderId="0" xfId="0" applyFont="1" applyAlignment="1">
      <alignment horizontal="center"/>
    </xf>
    <xf numFmtId="0" fontId="5" fillId="0" borderId="0" xfId="0" quotePrefix="1" applyFont="1" applyAlignment="1">
      <alignment horizontal="center"/>
    </xf>
    <xf numFmtId="0" fontId="5" fillId="0" borderId="0" xfId="0" applyFont="1"/>
    <xf numFmtId="164" fontId="5" fillId="0" borderId="0" xfId="0" applyNumberFormat="1" applyFont="1" applyAlignment="1">
      <alignment horizontal="left"/>
    </xf>
    <xf numFmtId="165" fontId="6" fillId="0" borderId="0" xfId="0" applyNumberFormat="1" applyFont="1" applyAlignment="1">
      <alignment horizontal="center"/>
    </xf>
    <xf numFmtId="165" fontId="5" fillId="0" borderId="0" xfId="0" applyNumberFormat="1" applyFont="1" applyAlignment="1">
      <alignment horizontal="center"/>
    </xf>
    <xf numFmtId="42" fontId="5" fillId="0" borderId="0" xfId="0" applyNumberFormat="1" applyFont="1"/>
    <xf numFmtId="0" fontId="5" fillId="0" borderId="0" xfId="0" applyFont="1" applyFill="1"/>
    <xf numFmtId="42" fontId="5" fillId="0" borderId="0" xfId="0" applyNumberFormat="1" applyFont="1" applyFill="1"/>
    <xf numFmtId="0" fontId="5" fillId="0" borderId="0" xfId="0" applyFont="1" applyAlignment="1">
      <alignment horizontal="left" indent="1"/>
    </xf>
    <xf numFmtId="42" fontId="9" fillId="0" borderId="0" xfId="0" applyNumberFormat="1" applyFont="1"/>
    <xf numFmtId="42" fontId="6" fillId="0" borderId="0" xfId="0" applyNumberFormat="1" applyFont="1"/>
    <xf numFmtId="0" fontId="7" fillId="0" borderId="1" xfId="0" applyFont="1" applyBorder="1"/>
    <xf numFmtId="42" fontId="7" fillId="0" borderId="1" xfId="0" applyNumberFormat="1" applyFont="1" applyBorder="1"/>
    <xf numFmtId="0" fontId="10" fillId="3" borderId="0" xfId="0" applyFont="1" applyFill="1" applyAlignment="1">
      <alignment horizontal="left"/>
    </xf>
    <xf numFmtId="0" fontId="10" fillId="3" borderId="0" xfId="0" applyFont="1" applyFill="1" applyAlignment="1">
      <alignment horizontal="center"/>
    </xf>
    <xf numFmtId="0" fontId="10" fillId="3" borderId="0" xfId="0" quotePrefix="1" applyFont="1" applyFill="1" applyAlignment="1">
      <alignment horizontal="center"/>
    </xf>
    <xf numFmtId="0" fontId="10" fillId="3" borderId="0" xfId="0" applyFont="1" applyFill="1"/>
    <xf numFmtId="42" fontId="10" fillId="3" borderId="0" xfId="0" applyNumberFormat="1" applyFont="1" applyFill="1"/>
    <xf numFmtId="42" fontId="8" fillId="0" borderId="0" xfId="0" applyNumberFormat="1" applyFont="1" applyBorder="1"/>
    <xf numFmtId="167" fontId="8" fillId="0" borderId="0" xfId="0" applyNumberFormat="1" applyFont="1"/>
    <xf numFmtId="0" fontId="10" fillId="0" borderId="0" xfId="0" applyFont="1" applyFill="1" applyAlignment="1">
      <alignment horizontal="left"/>
    </xf>
    <xf numFmtId="0" fontId="11" fillId="2" borderId="2" xfId="0" applyFont="1" applyFill="1" applyBorder="1" applyAlignment="1">
      <alignment horizontal="centerContinuous"/>
    </xf>
    <xf numFmtId="0" fontId="11" fillId="2" borderId="3" xfId="0" applyFont="1" applyFill="1" applyBorder="1" applyAlignment="1">
      <alignment horizontal="centerContinuous"/>
    </xf>
    <xf numFmtId="0" fontId="11" fillId="2" borderId="4" xfId="0" applyFont="1" applyFill="1" applyBorder="1" applyAlignment="1">
      <alignment horizontal="centerContinuous"/>
    </xf>
    <xf numFmtId="0" fontId="7" fillId="0" borderId="0" xfId="0" applyFont="1" applyBorder="1"/>
    <xf numFmtId="42" fontId="7" fillId="0" borderId="0" xfId="0" applyNumberFormat="1" applyFont="1" applyBorder="1"/>
    <xf numFmtId="168" fontId="9" fillId="0" borderId="0" xfId="0" applyNumberFormat="1" applyFont="1" applyBorder="1"/>
    <xf numFmtId="0" fontId="5" fillId="0" borderId="0" xfId="0" applyFont="1" applyBorder="1"/>
    <xf numFmtId="0" fontId="3" fillId="0" borderId="1" xfId="0" applyFont="1" applyBorder="1"/>
    <xf numFmtId="0" fontId="7" fillId="0" borderId="6" xfId="0" applyFont="1" applyBorder="1"/>
    <xf numFmtId="165" fontId="9" fillId="0" borderId="0" xfId="0" applyNumberFormat="1" applyFont="1" applyAlignment="1">
      <alignment horizontal="center"/>
    </xf>
    <xf numFmtId="165" fontId="9" fillId="5" borderId="0" xfId="0" applyNumberFormat="1" applyFont="1" applyFill="1" applyAlignment="1">
      <alignment horizontal="center"/>
    </xf>
    <xf numFmtId="0" fontId="7" fillId="2" borderId="6" xfId="0" applyFont="1" applyFill="1" applyBorder="1"/>
    <xf numFmtId="0" fontId="8" fillId="2" borderId="8" xfId="0" applyFont="1" applyFill="1" applyBorder="1" applyAlignment="1">
      <alignment horizontal="center"/>
    </xf>
    <xf numFmtId="0" fontId="7" fillId="2" borderId="2" xfId="0" applyFont="1" applyFill="1" applyBorder="1"/>
    <xf numFmtId="0" fontId="5" fillId="2" borderId="3" xfId="0" applyFont="1" applyFill="1" applyBorder="1"/>
    <xf numFmtId="42" fontId="11" fillId="0" borderId="7" xfId="0" applyNumberFormat="1" applyFont="1" applyBorder="1"/>
    <xf numFmtId="0" fontId="3" fillId="2" borderId="1" xfId="0" applyFont="1" applyFill="1" applyBorder="1"/>
    <xf numFmtId="0" fontId="3" fillId="2" borderId="7" xfId="0" applyFont="1" applyFill="1" applyBorder="1"/>
    <xf numFmtId="0" fontId="3" fillId="0" borderId="0" xfId="0" applyFont="1" applyBorder="1"/>
    <xf numFmtId="0" fontId="5" fillId="3" borderId="0" xfId="0" applyFont="1" applyFill="1"/>
    <xf numFmtId="0" fontId="3" fillId="3" borderId="0" xfId="0" applyFont="1" applyFill="1"/>
    <xf numFmtId="42" fontId="11" fillId="0" borderId="0" xfId="0" applyNumberFormat="1" applyFont="1" applyBorder="1"/>
    <xf numFmtId="42" fontId="6" fillId="0" borderId="0" xfId="0" applyNumberFormat="1" applyFont="1" applyBorder="1"/>
    <xf numFmtId="0" fontId="12" fillId="0" borderId="0" xfId="0" applyFont="1" applyFill="1"/>
    <xf numFmtId="0" fontId="10" fillId="6" borderId="6" xfId="0" applyFont="1" applyFill="1" applyBorder="1"/>
    <xf numFmtId="0" fontId="13" fillId="6" borderId="1" xfId="0" applyFont="1" applyFill="1" applyBorder="1"/>
    <xf numFmtId="0" fontId="14" fillId="7" borderId="6" xfId="0" applyFont="1" applyFill="1" applyBorder="1"/>
    <xf numFmtId="0" fontId="15" fillId="7" borderId="1" xfId="0" applyFont="1" applyFill="1" applyBorder="1"/>
    <xf numFmtId="0" fontId="15" fillId="7" borderId="7" xfId="0" applyFont="1" applyFill="1" applyBorder="1"/>
    <xf numFmtId="0" fontId="11" fillId="2" borderId="5" xfId="0" applyFont="1" applyFill="1" applyBorder="1" applyAlignment="1">
      <alignment horizontal="center"/>
    </xf>
    <xf numFmtId="0" fontId="14" fillId="0" borderId="0" xfId="0" applyFont="1" applyFill="1" applyBorder="1"/>
    <xf numFmtId="169" fontId="10" fillId="6" borderId="7" xfId="0" applyNumberFormat="1" applyFont="1" applyFill="1" applyBorder="1" applyAlignment="1">
      <alignment horizontal="centerContinuous"/>
    </xf>
    <xf numFmtId="166" fontId="10" fillId="6" borderId="7" xfId="0" applyNumberFormat="1" applyFont="1" applyFill="1" applyBorder="1" applyAlignment="1">
      <alignment horizontal="centerContinuous"/>
    </xf>
    <xf numFmtId="42" fontId="6" fillId="0" borderId="0" xfId="0" applyNumberFormat="1" applyFont="1" applyBorder="1" applyAlignment="1">
      <alignment horizontal="centerContinuous"/>
    </xf>
    <xf numFmtId="0" fontId="3" fillId="0" borderId="0" xfId="0" applyFont="1" applyAlignment="1">
      <alignment horizontal="centerContinuous"/>
    </xf>
    <xf numFmtId="0" fontId="16" fillId="0" borderId="0" xfId="0" applyFont="1" applyFill="1" applyBorder="1"/>
    <xf numFmtId="0" fontId="10" fillId="6" borderId="9" xfId="0" applyFont="1" applyFill="1" applyBorder="1"/>
    <xf numFmtId="0" fontId="13" fillId="6" borderId="10" xfId="0" applyFont="1" applyFill="1" applyBorder="1"/>
    <xf numFmtId="169" fontId="10" fillId="6" borderId="11" xfId="0" applyNumberFormat="1" applyFont="1" applyFill="1" applyBorder="1" applyAlignment="1">
      <alignment horizontal="centerContinuous"/>
    </xf>
    <xf numFmtId="170" fontId="5" fillId="0" borderId="0" xfId="0" applyNumberFormat="1" applyFont="1" applyAlignment="1">
      <alignment horizontal="center"/>
    </xf>
    <xf numFmtId="0" fontId="10" fillId="0" borderId="0" xfId="0" applyFont="1" applyFill="1" applyAlignment="1">
      <alignment horizontal="center"/>
    </xf>
    <xf numFmtId="0" fontId="10" fillId="3" borderId="0" xfId="0" applyFont="1" applyFill="1" applyAlignment="1">
      <alignment horizontal="centerContinuous"/>
    </xf>
    <xf numFmtId="165" fontId="17" fillId="2" borderId="0" xfId="0" applyNumberFormat="1" applyFont="1" applyFill="1" applyAlignment="1">
      <alignment horizontal="center" vertical="center"/>
    </xf>
    <xf numFmtId="171" fontId="10" fillId="6" borderId="1" xfId="0" applyNumberFormat="1" applyFont="1" applyFill="1" applyBorder="1" applyAlignment="1">
      <alignment horizontal="centerContinuous"/>
    </xf>
    <xf numFmtId="10" fontId="10" fillId="6" borderId="10" xfId="0" applyNumberFormat="1" applyFont="1" applyFill="1" applyBorder="1" applyAlignment="1">
      <alignment horizontal="centerContinuous"/>
    </xf>
    <xf numFmtId="42" fontId="8" fillId="8" borderId="0" xfId="0" applyNumberFormat="1" applyFont="1" applyFill="1" applyBorder="1"/>
    <xf numFmtId="165" fontId="6" fillId="8" borderId="0" xfId="0" applyNumberFormat="1" applyFont="1" applyFill="1" applyAlignment="1">
      <alignment horizontal="center"/>
    </xf>
    <xf numFmtId="168" fontId="9" fillId="8" borderId="0" xfId="0" applyNumberFormat="1" applyFont="1" applyFill="1" applyBorder="1"/>
    <xf numFmtId="169" fontId="9" fillId="8" borderId="0" xfId="0" applyNumberFormat="1" applyFont="1" applyFill="1" applyBorder="1" applyAlignment="1">
      <alignment horizontal="right"/>
    </xf>
    <xf numFmtId="9" fontId="9" fillId="2" borderId="12" xfId="0" applyNumberFormat="1" applyFont="1" applyFill="1" applyBorder="1" applyAlignment="1">
      <alignment horizontal="center"/>
    </xf>
    <xf numFmtId="42" fontId="6" fillId="8" borderId="0" xfId="0" applyNumberFormat="1" applyFont="1" applyFill="1"/>
    <xf numFmtId="42" fontId="6" fillId="0" borderId="0" xfId="0" applyNumberFormat="1" applyFont="1" applyFill="1" applyBorder="1"/>
    <xf numFmtId="0" fontId="3" fillId="0" borderId="0" xfId="0" quotePrefix="1" applyFont="1"/>
    <xf numFmtId="167" fontId="8" fillId="0" borderId="0" xfId="0" applyNumberFormat="1" applyFont="1" applyFill="1"/>
    <xf numFmtId="0" fontId="1" fillId="0" borderId="0" xfId="2"/>
    <xf numFmtId="0" fontId="20" fillId="0" borderId="0" xfId="2" applyFont="1"/>
    <xf numFmtId="0" fontId="21" fillId="0" borderId="0" xfId="2" applyFont="1"/>
    <xf numFmtId="0" fontId="22" fillId="0" borderId="0" xfId="2" applyFont="1"/>
    <xf numFmtId="0" fontId="1" fillId="9" borderId="0" xfId="2" applyFill="1"/>
    <xf numFmtId="0" fontId="18" fillId="0" borderId="0" xfId="2" applyFont="1"/>
    <xf numFmtId="0" fontId="1" fillId="0" borderId="0" xfId="2" applyAlignment="1">
      <alignment horizontal="center"/>
    </xf>
    <xf numFmtId="0" fontId="5" fillId="0" borderId="0" xfId="2" applyFont="1" applyAlignment="1">
      <alignment vertical="top" wrapText="1"/>
    </xf>
    <xf numFmtId="0" fontId="24" fillId="0" borderId="0" xfId="1" applyFont="1" applyFill="1" applyAlignment="1">
      <alignment horizontal="center"/>
    </xf>
    <xf numFmtId="0" fontId="5" fillId="0" borderId="0" xfId="2" applyFont="1" applyAlignment="1">
      <alignment horizontal="center"/>
    </xf>
  </cellXfs>
  <cellStyles count="4">
    <cellStyle name="Hyperlink" xfId="1" builtinId="8"/>
    <cellStyle name="Hyperlink 2" xfId="3" xr:uid="{5677FE36-6FA9-4F14-ACC3-049CA3135C46}"/>
    <cellStyle name="Normal" xfId="0" builtinId="0"/>
    <cellStyle name="Normal 2" xfId="2" xr:uid="{B9CBCDCD-8299-437A-993E-9E60F5B534D1}"/>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Liabilities (Debt)</c:v>
          </c:tx>
          <c:spPr>
            <a:solidFill>
              <a:schemeClr val="accent1"/>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0-3F97-4F1C-A251-C2B63D6655E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'Business Acquisition_100M'!$B$31:$B$36</c:f>
              <c:numCache>
                <c:formatCode>"Year "0</c:formatCode>
                <c:ptCount val="6"/>
                <c:pt idx="0">
                  <c:v>0</c:v>
                </c:pt>
                <c:pt idx="1">
                  <c:v>1</c:v>
                </c:pt>
                <c:pt idx="2">
                  <c:v>2</c:v>
                </c:pt>
                <c:pt idx="3">
                  <c:v>3</c:v>
                </c:pt>
                <c:pt idx="4">
                  <c:v>4</c:v>
                </c:pt>
                <c:pt idx="5">
                  <c:v>5</c:v>
                </c:pt>
              </c:numCache>
            </c:numRef>
          </c:cat>
          <c:val>
            <c:numRef>
              <c:f>'Business Acquisition_100M'!$N$31:$N$36</c:f>
              <c:numCache>
                <c:formatCode>"$"#,##0</c:formatCode>
                <c:ptCount val="6"/>
                <c:pt idx="0">
                  <c:v>50</c:v>
                </c:pt>
                <c:pt idx="1">
                  <c:v>40</c:v>
                </c:pt>
                <c:pt idx="2">
                  <c:v>30</c:v>
                </c:pt>
                <c:pt idx="3">
                  <c:v>20</c:v>
                </c:pt>
                <c:pt idx="4">
                  <c:v>10</c:v>
                </c:pt>
                <c:pt idx="5">
                  <c:v>0</c:v>
                </c:pt>
              </c:numCache>
            </c:numRef>
          </c:val>
          <c:extLst>
            <c:ext xmlns:c16="http://schemas.microsoft.com/office/drawing/2014/chart" uri="{C3380CC4-5D6E-409C-BE32-E72D297353CC}">
              <c16:uniqueId val="{00000001-3F97-4F1C-A251-C2B63D6655E3}"/>
            </c:ext>
          </c:extLst>
        </c:ser>
        <c:ser>
          <c:idx val="1"/>
          <c:order val="1"/>
          <c:tx>
            <c:v>Equity</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'Business Acquisition_100M'!$B$31:$B$36</c:f>
              <c:numCache>
                <c:formatCode>"Year "0</c:formatCode>
                <c:ptCount val="6"/>
                <c:pt idx="0">
                  <c:v>0</c:v>
                </c:pt>
                <c:pt idx="1">
                  <c:v>1</c:v>
                </c:pt>
                <c:pt idx="2">
                  <c:v>2</c:v>
                </c:pt>
                <c:pt idx="3">
                  <c:v>3</c:v>
                </c:pt>
                <c:pt idx="4">
                  <c:v>4</c:v>
                </c:pt>
                <c:pt idx="5">
                  <c:v>5</c:v>
                </c:pt>
              </c:numCache>
            </c:numRef>
          </c:cat>
          <c:val>
            <c:numRef>
              <c:f>'Business Acquisition_100M'!$P$31:$P$36</c:f>
              <c:numCache>
                <c:formatCode>"$"#,##0</c:formatCode>
                <c:ptCount val="6"/>
                <c:pt idx="0">
                  <c:v>50</c:v>
                </c:pt>
                <c:pt idx="1">
                  <c:v>60</c:v>
                </c:pt>
                <c:pt idx="2">
                  <c:v>70</c:v>
                </c:pt>
                <c:pt idx="3">
                  <c:v>80</c:v>
                </c:pt>
                <c:pt idx="4">
                  <c:v>90</c:v>
                </c:pt>
                <c:pt idx="5">
                  <c:v>100</c:v>
                </c:pt>
              </c:numCache>
            </c:numRef>
          </c:val>
          <c:extLst>
            <c:ext xmlns:c16="http://schemas.microsoft.com/office/drawing/2014/chart" uri="{C3380CC4-5D6E-409C-BE32-E72D297353CC}">
              <c16:uniqueId val="{00000002-3F97-4F1C-A251-C2B63D6655E3}"/>
            </c:ext>
          </c:extLst>
        </c:ser>
        <c:dLbls>
          <c:showLegendKey val="0"/>
          <c:showVal val="0"/>
          <c:showCatName val="0"/>
          <c:showSerName val="0"/>
          <c:showPercent val="0"/>
          <c:showBubbleSize val="0"/>
        </c:dLbls>
        <c:gapWidth val="75"/>
        <c:overlap val="100"/>
        <c:axId val="848184864"/>
        <c:axId val="848182896"/>
      </c:barChart>
      <c:catAx>
        <c:axId val="848184864"/>
        <c:scaling>
          <c:orientation val="minMax"/>
        </c:scaling>
        <c:delete val="0"/>
        <c:axPos val="b"/>
        <c:numFmt formatCode="&quot;Year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848182896"/>
        <c:crosses val="autoZero"/>
        <c:auto val="1"/>
        <c:lblAlgn val="ctr"/>
        <c:lblOffset val="100"/>
        <c:noMultiLvlLbl val="0"/>
      </c:catAx>
      <c:valAx>
        <c:axId val="84818289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one"/>
        <c:spPr>
          <a:noFill/>
          <a:ln w="25400"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184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Liabilities (Debt)</c:v>
          </c:tx>
          <c:spPr>
            <a:solidFill>
              <a:schemeClr val="accent1"/>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C3-471D-AF9F-513F5DF5883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'Business Acquisition_Interest'!$B$32:$B$37</c:f>
              <c:numCache>
                <c:formatCode>"Year "0</c:formatCode>
                <c:ptCount val="6"/>
                <c:pt idx="0">
                  <c:v>0</c:v>
                </c:pt>
                <c:pt idx="1">
                  <c:v>1</c:v>
                </c:pt>
                <c:pt idx="2">
                  <c:v>2</c:v>
                </c:pt>
                <c:pt idx="3">
                  <c:v>3</c:v>
                </c:pt>
                <c:pt idx="4">
                  <c:v>4</c:v>
                </c:pt>
                <c:pt idx="5">
                  <c:v>5</c:v>
                </c:pt>
              </c:numCache>
            </c:numRef>
          </c:cat>
          <c:val>
            <c:numRef>
              <c:f>'Business Acquisition_Interest'!$P$32:$P$37</c:f>
              <c:numCache>
                <c:formatCode>"$"#,##0</c:formatCode>
                <c:ptCount val="6"/>
                <c:pt idx="0">
                  <c:v>250</c:v>
                </c:pt>
                <c:pt idx="1">
                  <c:v>225</c:v>
                </c:pt>
                <c:pt idx="2">
                  <c:v>200</c:v>
                </c:pt>
                <c:pt idx="3">
                  <c:v>175</c:v>
                </c:pt>
                <c:pt idx="4">
                  <c:v>150</c:v>
                </c:pt>
                <c:pt idx="5">
                  <c:v>125</c:v>
                </c:pt>
              </c:numCache>
            </c:numRef>
          </c:val>
          <c:extLst>
            <c:ext xmlns:c16="http://schemas.microsoft.com/office/drawing/2014/chart" uri="{C3380CC4-5D6E-409C-BE32-E72D297353CC}">
              <c16:uniqueId val="{00000001-76C3-471D-AF9F-513F5DF58833}"/>
            </c:ext>
          </c:extLst>
        </c:ser>
        <c:ser>
          <c:idx val="1"/>
          <c:order val="1"/>
          <c:tx>
            <c:v>Equity</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'Business Acquisition_Interest'!$B$32:$B$37</c:f>
              <c:numCache>
                <c:formatCode>"Year "0</c:formatCode>
                <c:ptCount val="6"/>
                <c:pt idx="0">
                  <c:v>0</c:v>
                </c:pt>
                <c:pt idx="1">
                  <c:v>1</c:v>
                </c:pt>
                <c:pt idx="2">
                  <c:v>2</c:v>
                </c:pt>
                <c:pt idx="3">
                  <c:v>3</c:v>
                </c:pt>
                <c:pt idx="4">
                  <c:v>4</c:v>
                </c:pt>
                <c:pt idx="5">
                  <c:v>5</c:v>
                </c:pt>
              </c:numCache>
            </c:numRef>
          </c:cat>
          <c:val>
            <c:numRef>
              <c:f>'Business Acquisition_Interest'!$R$32:$R$37</c:f>
              <c:numCache>
                <c:formatCode>"$"#,##0</c:formatCode>
                <c:ptCount val="6"/>
                <c:pt idx="0">
                  <c:v>250</c:v>
                </c:pt>
                <c:pt idx="1">
                  <c:v>276.25</c:v>
                </c:pt>
                <c:pt idx="2">
                  <c:v>305</c:v>
                </c:pt>
                <c:pt idx="3">
                  <c:v>336.25</c:v>
                </c:pt>
                <c:pt idx="4">
                  <c:v>370</c:v>
                </c:pt>
                <c:pt idx="5">
                  <c:v>406.25</c:v>
                </c:pt>
              </c:numCache>
            </c:numRef>
          </c:val>
          <c:extLst>
            <c:ext xmlns:c16="http://schemas.microsoft.com/office/drawing/2014/chart" uri="{C3380CC4-5D6E-409C-BE32-E72D297353CC}">
              <c16:uniqueId val="{00000002-76C3-471D-AF9F-513F5DF58833}"/>
            </c:ext>
          </c:extLst>
        </c:ser>
        <c:dLbls>
          <c:showLegendKey val="0"/>
          <c:showVal val="0"/>
          <c:showCatName val="0"/>
          <c:showSerName val="0"/>
          <c:showPercent val="0"/>
          <c:showBubbleSize val="0"/>
        </c:dLbls>
        <c:gapWidth val="75"/>
        <c:overlap val="100"/>
        <c:axId val="848184864"/>
        <c:axId val="848182896"/>
      </c:barChart>
      <c:catAx>
        <c:axId val="848184864"/>
        <c:scaling>
          <c:orientation val="minMax"/>
        </c:scaling>
        <c:delete val="0"/>
        <c:axPos val="b"/>
        <c:numFmt formatCode="&quot;Year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848182896"/>
        <c:crosses val="autoZero"/>
        <c:auto val="1"/>
        <c:lblAlgn val="ctr"/>
        <c:lblOffset val="100"/>
        <c:noMultiLvlLbl val="0"/>
      </c:catAx>
      <c:valAx>
        <c:axId val="84818289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one"/>
        <c:spPr>
          <a:noFill/>
          <a:ln w="25400"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184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5443</xdr:colOff>
      <xdr:row>5</xdr:row>
      <xdr:rowOff>8165</xdr:rowOff>
    </xdr:from>
    <xdr:to>
      <xdr:col>15</xdr:col>
      <xdr:colOff>593272</xdr:colOff>
      <xdr:row>23</xdr:row>
      <xdr:rowOff>10885</xdr:rowOff>
    </xdr:to>
    <xdr:graphicFrame macro="">
      <xdr:nvGraphicFramePr>
        <xdr:cNvPr id="2" name="Chart 1">
          <a:extLst>
            <a:ext uri="{FF2B5EF4-FFF2-40B4-BE49-F238E27FC236}">
              <a16:creationId xmlns:a16="http://schemas.microsoft.com/office/drawing/2014/main" id="{FF288245-8E51-47E7-88B1-9A0245A82F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5443</xdr:colOff>
      <xdr:row>5</xdr:row>
      <xdr:rowOff>8165</xdr:rowOff>
    </xdr:from>
    <xdr:to>
      <xdr:col>17</xdr:col>
      <xdr:colOff>593272</xdr:colOff>
      <xdr:row>24</xdr:row>
      <xdr:rowOff>0</xdr:rowOff>
    </xdr:to>
    <xdr:graphicFrame macro="">
      <xdr:nvGraphicFramePr>
        <xdr:cNvPr id="2" name="Chart 1">
          <a:extLst>
            <a:ext uri="{FF2B5EF4-FFF2-40B4-BE49-F238E27FC236}">
              <a16:creationId xmlns:a16="http://schemas.microsoft.com/office/drawing/2014/main" id="{25F386DC-C2AE-4EE1-AA67-010AC8B05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ASM Colors">
      <a:dk1>
        <a:sysClr val="windowText" lastClr="000000"/>
      </a:dk1>
      <a:lt1>
        <a:sysClr val="window" lastClr="FFFFFF"/>
      </a:lt1>
      <a:dk2>
        <a:srgbClr val="44546A"/>
      </a:dk2>
      <a:lt2>
        <a:srgbClr val="E7E6E6"/>
      </a:lt2>
      <a:accent1>
        <a:srgbClr val="01509F"/>
      </a:accent1>
      <a:accent2>
        <a:srgbClr val="ED7D31"/>
      </a:accent2>
      <a:accent3>
        <a:srgbClr val="70AD47"/>
      </a:accent3>
      <a:accent4>
        <a:srgbClr val="518FC8"/>
      </a:accent4>
      <a:accent5>
        <a:srgbClr val="132D59"/>
      </a:accent5>
      <a:accent6>
        <a:srgbClr val="C00000"/>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simplemodel.com/financial-curriculum/financial-modeling/leveraged-buyout/simple-lb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2E19C-3AFE-4C18-8094-43B435851BF7}">
  <dimension ref="C1:E19"/>
  <sheetViews>
    <sheetView showGridLines="0" tabSelected="1" workbookViewId="0"/>
  </sheetViews>
  <sheetFormatPr defaultRowHeight="14.25" x14ac:dyDescent="0.45"/>
  <cols>
    <col min="1" max="1" width="2" style="84" customWidth="1"/>
    <col min="2" max="2" width="8.6640625" style="84"/>
    <col min="3" max="3" width="7" style="84" customWidth="1"/>
    <col min="4" max="4" width="63.25" style="84" customWidth="1"/>
    <col min="5" max="5" width="25.75" style="84" customWidth="1"/>
    <col min="6" max="16384" width="8.6640625" style="84"/>
  </cols>
  <sheetData>
    <row r="1" spans="3:5" ht="5" customHeight="1" x14ac:dyDescent="0.45"/>
    <row r="3" spans="3:5" ht="33.4" x14ac:dyDescent="1">
      <c r="C3" s="85" t="s">
        <v>49</v>
      </c>
    </row>
    <row r="4" spans="3:5" ht="25.5" x14ac:dyDescent="0.75">
      <c r="C4" s="86" t="s">
        <v>50</v>
      </c>
    </row>
    <row r="5" spans="3:5" x14ac:dyDescent="0.45">
      <c r="C5" s="87" t="s">
        <v>45</v>
      </c>
    </row>
    <row r="6" spans="3:5" ht="5" customHeight="1" x14ac:dyDescent="0.45"/>
    <row r="7" spans="3:5" ht="5" customHeight="1" x14ac:dyDescent="0.45">
      <c r="C7" s="88"/>
      <c r="D7" s="88"/>
      <c r="E7" s="88"/>
    </row>
    <row r="8" spans="3:5" ht="5" customHeight="1" x14ac:dyDescent="0.45"/>
    <row r="9" spans="3:5" ht="14.35" customHeight="1" x14ac:dyDescent="0.45">
      <c r="C9" s="89" t="s">
        <v>51</v>
      </c>
    </row>
    <row r="10" spans="3:5" ht="5" customHeight="1" x14ac:dyDescent="0.45"/>
    <row r="11" spans="3:5" ht="14.35" customHeight="1" x14ac:dyDescent="0.45">
      <c r="C11" s="90">
        <v>1</v>
      </c>
      <c r="D11" s="84" t="s">
        <v>53</v>
      </c>
      <c r="E11" s="92" t="s">
        <v>46</v>
      </c>
    </row>
    <row r="12" spans="3:5" ht="14.35" customHeight="1" x14ac:dyDescent="0.45">
      <c r="C12" s="90">
        <v>2</v>
      </c>
      <c r="D12" s="84" t="s">
        <v>54</v>
      </c>
      <c r="E12" s="92" t="s">
        <v>46</v>
      </c>
    </row>
    <row r="13" spans="3:5" ht="5" customHeight="1" x14ac:dyDescent="0.45">
      <c r="E13" s="93"/>
    </row>
    <row r="14" spans="3:5" ht="14.35" customHeight="1" x14ac:dyDescent="0.45">
      <c r="C14" s="89" t="s">
        <v>52</v>
      </c>
      <c r="E14" s="93"/>
    </row>
    <row r="15" spans="3:5" ht="5" customHeight="1" x14ac:dyDescent="0.45">
      <c r="E15" s="93"/>
    </row>
    <row r="16" spans="3:5" x14ac:dyDescent="0.45">
      <c r="C16" s="90">
        <v>1</v>
      </c>
      <c r="D16" s="84" t="s">
        <v>55</v>
      </c>
      <c r="E16" s="92" t="s">
        <v>46</v>
      </c>
    </row>
    <row r="18" spans="3:5" ht="62.65" customHeight="1" x14ac:dyDescent="0.45">
      <c r="C18" s="91" t="s">
        <v>47</v>
      </c>
      <c r="D18" s="91"/>
      <c r="E18" s="91"/>
    </row>
    <row r="19" spans="3:5" ht="60" customHeight="1" x14ac:dyDescent="0.45">
      <c r="C19" s="91" t="s">
        <v>48</v>
      </c>
      <c r="D19" s="91"/>
      <c r="E19" s="91"/>
    </row>
  </sheetData>
  <mergeCells count="2">
    <mergeCell ref="C18:E18"/>
    <mergeCell ref="C19:E19"/>
  </mergeCells>
  <hyperlinks>
    <hyperlink ref="E16" r:id="rId1" xr:uid="{80BBED80-3147-424C-8C4E-013F4A3AB82A}"/>
    <hyperlink ref="E11" location="'Business Acquisition_100M'!A1" display="LINK" xr:uid="{DF0525F4-E423-49C3-BE13-FA57CEB91433}"/>
    <hyperlink ref="E12" location="'Business Acquisition_Interest'!A1" display="LINK" xr:uid="{5E6B4006-87E6-4F65-AF06-B045F9AFCBF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A2CA3-0284-4142-9297-8B2A90F49EE4}">
  <dimension ref="B2:P53"/>
  <sheetViews>
    <sheetView showGridLines="0" zoomScale="190" zoomScaleNormal="190" workbookViewId="0"/>
  </sheetViews>
  <sheetFormatPr defaultRowHeight="15.75" x14ac:dyDescent="0.5"/>
  <cols>
    <col min="1" max="1" width="8.6640625" style="2"/>
    <col min="2" max="2" width="9" style="2" bestFit="1" customWidth="1"/>
    <col min="3" max="3" width="0.4140625" style="2" customWidth="1"/>
    <col min="4" max="5" width="10.58203125" style="2" customWidth="1"/>
    <col min="6" max="6" width="1.58203125" style="2" customWidth="1"/>
    <col min="7" max="7" width="7.58203125" style="2" customWidth="1"/>
    <col min="8" max="8" width="0.4140625" style="2" customWidth="1"/>
    <col min="9" max="10" width="7.58203125" style="2" customWidth="1"/>
    <col min="11" max="11" width="1.58203125" style="2" customWidth="1"/>
    <col min="12" max="12" width="5.58203125" style="2" bestFit="1" customWidth="1"/>
    <col min="13" max="16" width="5.58203125" style="2" customWidth="1"/>
    <col min="17" max="16384" width="8.6640625" style="2"/>
  </cols>
  <sheetData>
    <row r="2" spans="2:16" ht="14.35" customHeight="1" x14ac:dyDescent="0.5">
      <c r="B2" s="1" t="s">
        <v>4</v>
      </c>
      <c r="C2" s="1"/>
    </row>
    <row r="3" spans="2:16" ht="3" customHeight="1" x14ac:dyDescent="0.5">
      <c r="B3" s="5"/>
      <c r="C3" s="5"/>
      <c r="D3" s="6"/>
      <c r="E3" s="6"/>
      <c r="F3" s="6"/>
      <c r="G3" s="6"/>
      <c r="H3" s="6"/>
      <c r="I3" s="6"/>
      <c r="J3" s="6"/>
      <c r="K3" s="6"/>
      <c r="L3" s="6"/>
      <c r="M3" s="6"/>
      <c r="N3" s="6"/>
      <c r="O3" s="6"/>
      <c r="P3" s="6"/>
    </row>
    <row r="4" spans="2:16" ht="12" customHeight="1" x14ac:dyDescent="0.5">
      <c r="B4" s="3" t="s">
        <v>5</v>
      </c>
      <c r="C4" s="3"/>
    </row>
    <row r="5" spans="2:16" ht="3" customHeight="1" x14ac:dyDescent="0.5"/>
    <row r="6" spans="2:16" ht="14.45" customHeight="1" x14ac:dyDescent="0.5">
      <c r="B6" s="25" t="s">
        <v>12</v>
      </c>
      <c r="C6" s="25"/>
      <c r="D6" s="26"/>
      <c r="E6" s="26"/>
    </row>
    <row r="7" spans="2:16" ht="3" customHeight="1" x14ac:dyDescent="0.5"/>
    <row r="8" spans="2:16" ht="14.45" customHeight="1" x14ac:dyDescent="0.5">
      <c r="B8" s="10" t="s">
        <v>10</v>
      </c>
      <c r="C8" s="10"/>
      <c r="E8" s="27">
        <v>10</v>
      </c>
      <c r="F8" s="10"/>
      <c r="G8" s="10"/>
      <c r="H8" s="10"/>
      <c r="I8" s="10"/>
    </row>
    <row r="9" spans="2:16" ht="14.45" customHeight="1" x14ac:dyDescent="0.5">
      <c r="B9" s="10" t="s">
        <v>11</v>
      </c>
      <c r="C9" s="10"/>
      <c r="E9" s="28">
        <v>10</v>
      </c>
      <c r="F9" s="10"/>
      <c r="G9" s="10"/>
      <c r="H9" s="10"/>
      <c r="I9" s="10"/>
    </row>
    <row r="10" spans="2:16" ht="5" customHeight="1" x14ac:dyDescent="0.5">
      <c r="B10" s="10"/>
      <c r="C10" s="10"/>
      <c r="E10" s="10"/>
      <c r="F10" s="10"/>
      <c r="G10" s="10"/>
      <c r="H10" s="10"/>
      <c r="I10" s="10"/>
    </row>
    <row r="11" spans="2:16" ht="14.35" customHeight="1" x14ac:dyDescent="0.5">
      <c r="B11" s="38" t="s">
        <v>22</v>
      </c>
      <c r="C11" s="20"/>
      <c r="D11" s="37"/>
      <c r="E11" s="45">
        <f>E8*E9</f>
        <v>100</v>
      </c>
      <c r="F11" s="10"/>
      <c r="G11" s="10"/>
      <c r="H11" s="10"/>
      <c r="I11" s="10"/>
    </row>
    <row r="12" spans="2:16" ht="3" customHeight="1" x14ac:dyDescent="0.5">
      <c r="B12" s="10"/>
      <c r="C12" s="10"/>
      <c r="D12" s="14"/>
      <c r="E12" s="14"/>
      <c r="F12" s="10"/>
      <c r="G12" s="10"/>
      <c r="H12" s="10"/>
      <c r="I12" s="10"/>
    </row>
    <row r="13" spans="2:16" ht="14.35" customHeight="1" x14ac:dyDescent="0.5">
      <c r="B13" s="25" t="s">
        <v>9</v>
      </c>
      <c r="C13" s="25"/>
      <c r="D13" s="26"/>
      <c r="E13" s="26"/>
      <c r="F13" s="15"/>
      <c r="G13" s="15"/>
      <c r="H13" s="15"/>
      <c r="I13" s="15"/>
      <c r="J13" s="4"/>
      <c r="K13" s="4"/>
      <c r="L13" s="4"/>
      <c r="M13" s="4"/>
      <c r="N13" s="4"/>
      <c r="O13" s="4"/>
      <c r="P13" s="4"/>
    </row>
    <row r="14" spans="2:16" s="4" customFormat="1" ht="3" customHeight="1" x14ac:dyDescent="0.5">
      <c r="B14" s="15"/>
      <c r="C14" s="15"/>
      <c r="D14" s="16"/>
      <c r="E14" s="16"/>
      <c r="F14" s="15"/>
      <c r="G14" s="15"/>
      <c r="H14" s="15"/>
      <c r="I14" s="15"/>
    </row>
    <row r="15" spans="2:16" ht="14.35" customHeight="1" x14ac:dyDescent="0.5">
      <c r="B15" s="17" t="s">
        <v>3</v>
      </c>
      <c r="C15" s="17"/>
      <c r="E15" s="18">
        <v>50</v>
      </c>
      <c r="F15" s="10"/>
      <c r="G15" s="10"/>
      <c r="H15" s="10"/>
      <c r="I15" s="10"/>
    </row>
    <row r="16" spans="2:16" ht="14.35" customHeight="1" x14ac:dyDescent="0.5">
      <c r="B16" s="17" t="s">
        <v>6</v>
      </c>
      <c r="C16" s="17"/>
      <c r="E16" s="19">
        <f>E18-E15</f>
        <v>50</v>
      </c>
      <c r="F16" s="10"/>
      <c r="G16" s="10"/>
      <c r="H16" s="10"/>
      <c r="I16" s="10"/>
    </row>
    <row r="17" spans="2:16" ht="5" customHeight="1" x14ac:dyDescent="0.5">
      <c r="B17" s="17"/>
      <c r="C17" s="17"/>
      <c r="E17" s="19"/>
      <c r="F17" s="10"/>
      <c r="G17" s="10"/>
      <c r="H17" s="10"/>
      <c r="I17" s="10"/>
    </row>
    <row r="18" spans="2:16" ht="14.35" customHeight="1" x14ac:dyDescent="0.5">
      <c r="B18" s="20" t="s">
        <v>7</v>
      </c>
      <c r="C18" s="20"/>
      <c r="D18" s="37"/>
      <c r="E18" s="21">
        <f>E11</f>
        <v>100</v>
      </c>
      <c r="F18" s="10"/>
      <c r="G18" s="10"/>
      <c r="H18" s="10"/>
      <c r="I18" s="10"/>
    </row>
    <row r="19" spans="2:16" ht="3" customHeight="1" x14ac:dyDescent="0.5">
      <c r="B19" s="33"/>
      <c r="C19" s="33"/>
      <c r="D19" s="34"/>
      <c r="E19" s="34"/>
      <c r="F19" s="10"/>
      <c r="G19" s="10"/>
      <c r="H19" s="10"/>
      <c r="I19" s="10"/>
    </row>
    <row r="20" spans="2:16" ht="14.35" customHeight="1" x14ac:dyDescent="0.5">
      <c r="B20" s="25" t="s">
        <v>13</v>
      </c>
      <c r="C20" s="25"/>
      <c r="D20" s="26"/>
      <c r="E20" s="26"/>
      <c r="F20" s="10"/>
      <c r="G20" s="10"/>
      <c r="H20" s="10"/>
      <c r="I20" s="10"/>
    </row>
    <row r="21" spans="2:16" ht="3" customHeight="1" x14ac:dyDescent="0.5">
      <c r="B21" s="33"/>
      <c r="C21" s="33"/>
      <c r="D21" s="34"/>
      <c r="E21" s="34"/>
      <c r="F21" s="10"/>
      <c r="G21" s="10"/>
      <c r="H21" s="10"/>
      <c r="I21" s="10"/>
    </row>
    <row r="22" spans="2:16" ht="14.55" customHeight="1" x14ac:dyDescent="0.5">
      <c r="B22" s="36" t="s">
        <v>14</v>
      </c>
      <c r="C22" s="33"/>
      <c r="E22" s="35">
        <v>5</v>
      </c>
      <c r="F22" s="10"/>
      <c r="G22" s="10"/>
      <c r="H22" s="10"/>
      <c r="I22" s="10"/>
    </row>
    <row r="23" spans="2:16" ht="14.55" customHeight="1" x14ac:dyDescent="0.5">
      <c r="B23" s="36" t="s">
        <v>15</v>
      </c>
      <c r="C23" s="33"/>
      <c r="E23" s="19">
        <f>E16/E22</f>
        <v>10</v>
      </c>
      <c r="F23" s="10"/>
      <c r="G23" s="10"/>
      <c r="H23" s="10"/>
      <c r="I23" s="10"/>
    </row>
    <row r="24" spans="2:16" ht="3" customHeight="1" x14ac:dyDescent="0.5">
      <c r="B24" s="10"/>
      <c r="C24" s="10"/>
      <c r="D24" s="10"/>
      <c r="E24" s="10"/>
      <c r="F24" s="10"/>
      <c r="G24" s="10"/>
      <c r="H24" s="10"/>
      <c r="I24" s="10"/>
    </row>
    <row r="25" spans="2:16" ht="1.05" customHeight="1" x14ac:dyDescent="0.5">
      <c r="B25" s="49"/>
      <c r="C25" s="49"/>
      <c r="D25" s="49"/>
      <c r="E25" s="49"/>
      <c r="F25" s="49"/>
      <c r="G25" s="49"/>
      <c r="H25" s="49"/>
      <c r="I25" s="49"/>
      <c r="J25" s="50"/>
      <c r="K25" s="50"/>
      <c r="L25" s="50"/>
      <c r="M25" s="50"/>
      <c r="N25" s="50"/>
      <c r="O25" s="50"/>
      <c r="P25" s="50"/>
    </row>
    <row r="26" spans="2:16" ht="3" customHeight="1" thickBot="1" x14ac:dyDescent="0.55000000000000004">
      <c r="B26" s="10"/>
      <c r="C26" s="10"/>
      <c r="D26" s="10"/>
      <c r="E26" s="10"/>
      <c r="F26" s="10"/>
      <c r="G26" s="10"/>
      <c r="H26" s="10"/>
      <c r="I26" s="10"/>
    </row>
    <row r="27" spans="2:16" ht="14.55" customHeight="1" thickBot="1" x14ac:dyDescent="0.55000000000000004">
      <c r="B27" s="43" t="s">
        <v>18</v>
      </c>
      <c r="C27" s="44"/>
      <c r="D27" s="59">
        <v>1</v>
      </c>
      <c r="E27" s="59">
        <v>2</v>
      </c>
      <c r="G27" s="30" t="s">
        <v>10</v>
      </c>
      <c r="H27" s="31"/>
      <c r="I27" s="31"/>
      <c r="J27" s="32"/>
      <c r="K27" s="10"/>
      <c r="L27" s="30" t="s">
        <v>2</v>
      </c>
      <c r="M27" s="31"/>
      <c r="N27" s="31"/>
      <c r="O27" s="31"/>
      <c r="P27" s="32"/>
    </row>
    <row r="28" spans="2:16" ht="3" customHeight="1" x14ac:dyDescent="0.5">
      <c r="B28" s="10"/>
      <c r="C28" s="10"/>
      <c r="G28" s="10"/>
      <c r="H28" s="10"/>
      <c r="I28" s="10"/>
      <c r="J28" s="10"/>
      <c r="K28" s="10"/>
    </row>
    <row r="29" spans="2:16" ht="14.55" customHeight="1" x14ac:dyDescent="0.5">
      <c r="B29" s="22" t="s">
        <v>8</v>
      </c>
      <c r="C29" s="29"/>
      <c r="D29" s="23" t="s">
        <v>16</v>
      </c>
      <c r="E29" s="23" t="s">
        <v>17</v>
      </c>
      <c r="G29" s="23" t="s">
        <v>37</v>
      </c>
      <c r="I29" s="23" t="s">
        <v>6</v>
      </c>
      <c r="J29" s="23" t="s">
        <v>36</v>
      </c>
      <c r="L29" s="23" t="s">
        <v>32</v>
      </c>
      <c r="M29" s="24" t="s">
        <v>1</v>
      </c>
      <c r="N29" s="23" t="s">
        <v>33</v>
      </c>
      <c r="O29" s="23" t="s">
        <v>0</v>
      </c>
      <c r="P29" s="23" t="s">
        <v>34</v>
      </c>
    </row>
    <row r="30" spans="2:16" ht="3" customHeight="1" x14ac:dyDescent="0.5">
      <c r="B30" s="7"/>
      <c r="C30" s="7"/>
      <c r="L30" s="10"/>
      <c r="M30" s="10"/>
      <c r="N30" s="10"/>
      <c r="O30" s="10"/>
      <c r="P30" s="10"/>
    </row>
    <row r="31" spans="2:16" ht="14.55" customHeight="1" x14ac:dyDescent="0.5">
      <c r="B31" s="11">
        <v>0</v>
      </c>
      <c r="C31" s="11"/>
      <c r="D31" s="40"/>
      <c r="E31" s="40"/>
      <c r="G31" s="42">
        <v>1</v>
      </c>
      <c r="I31" s="40"/>
      <c r="J31" s="40"/>
      <c r="L31" s="12">
        <f>E11</f>
        <v>100</v>
      </c>
      <c r="M31" s="9" t="s">
        <v>1</v>
      </c>
      <c r="N31" s="12">
        <f>E16</f>
        <v>50</v>
      </c>
      <c r="O31" s="8" t="s">
        <v>0</v>
      </c>
      <c r="P31" s="13">
        <f t="shared" ref="P31:P36" si="0">L31-N31</f>
        <v>50</v>
      </c>
    </row>
    <row r="32" spans="2:16" ht="14.55" customHeight="1" x14ac:dyDescent="0.5">
      <c r="B32" s="11">
        <f>+B31+1</f>
        <v>1</v>
      </c>
      <c r="C32" s="11"/>
      <c r="D32" s="12">
        <f>$E$8</f>
        <v>10</v>
      </c>
      <c r="E32" s="39">
        <f>$E$8</f>
        <v>10</v>
      </c>
      <c r="G32" s="12">
        <f>CHOOSE($G$31,D32,E32)</f>
        <v>10</v>
      </c>
      <c r="I32" s="12">
        <f>$E$23</f>
        <v>10</v>
      </c>
      <c r="J32" s="12">
        <f>G32-I32</f>
        <v>0</v>
      </c>
      <c r="L32" s="12">
        <f>L31+J32</f>
        <v>100</v>
      </c>
      <c r="M32" s="9" t="s">
        <v>1</v>
      </c>
      <c r="N32" s="13">
        <f>N31-I32</f>
        <v>40</v>
      </c>
      <c r="O32" s="8" t="s">
        <v>0</v>
      </c>
      <c r="P32" s="13">
        <f t="shared" si="0"/>
        <v>60</v>
      </c>
    </row>
    <row r="33" spans="2:16" ht="14.55" customHeight="1" x14ac:dyDescent="0.5">
      <c r="B33" s="11">
        <f t="shared" ref="B33:B36" si="1">+B32+1</f>
        <v>2</v>
      </c>
      <c r="C33" s="11"/>
      <c r="D33" s="12">
        <f>$E$8</f>
        <v>10</v>
      </c>
      <c r="E33" s="39">
        <f>+E32+2</f>
        <v>12</v>
      </c>
      <c r="G33" s="12">
        <f>CHOOSE($G$31,D33,E33)</f>
        <v>10</v>
      </c>
      <c r="I33" s="12">
        <f>$E$23</f>
        <v>10</v>
      </c>
      <c r="J33" s="12">
        <f t="shared" ref="J33:J36" si="2">G33-I33</f>
        <v>0</v>
      </c>
      <c r="L33" s="12">
        <f t="shared" ref="L33:L36" si="3">L32+J33</f>
        <v>100</v>
      </c>
      <c r="M33" s="9" t="s">
        <v>1</v>
      </c>
      <c r="N33" s="13">
        <f t="shared" ref="N33:N36" si="4">N32-I33</f>
        <v>30</v>
      </c>
      <c r="O33" s="8" t="s">
        <v>0</v>
      </c>
      <c r="P33" s="13">
        <f t="shared" si="0"/>
        <v>70</v>
      </c>
    </row>
    <row r="34" spans="2:16" ht="14.55" customHeight="1" x14ac:dyDescent="0.5">
      <c r="B34" s="11">
        <f t="shared" si="1"/>
        <v>3</v>
      </c>
      <c r="C34" s="11"/>
      <c r="D34" s="12">
        <f>$E$8</f>
        <v>10</v>
      </c>
      <c r="E34" s="39">
        <f t="shared" ref="E34:E36" si="5">+E33+2</f>
        <v>14</v>
      </c>
      <c r="G34" s="12">
        <f>CHOOSE($G$31,D34,E34)</f>
        <v>10</v>
      </c>
      <c r="I34" s="12">
        <f>$E$23</f>
        <v>10</v>
      </c>
      <c r="J34" s="12">
        <f t="shared" si="2"/>
        <v>0</v>
      </c>
      <c r="L34" s="12">
        <f t="shared" si="3"/>
        <v>100</v>
      </c>
      <c r="M34" s="9" t="s">
        <v>1</v>
      </c>
      <c r="N34" s="13">
        <f t="shared" si="4"/>
        <v>20</v>
      </c>
      <c r="O34" s="8" t="s">
        <v>0</v>
      </c>
      <c r="P34" s="13">
        <f t="shared" si="0"/>
        <v>80</v>
      </c>
    </row>
    <row r="35" spans="2:16" ht="14.55" customHeight="1" x14ac:dyDescent="0.5">
      <c r="B35" s="11">
        <f t="shared" si="1"/>
        <v>4</v>
      </c>
      <c r="C35" s="11"/>
      <c r="D35" s="12">
        <f>$E$8</f>
        <v>10</v>
      </c>
      <c r="E35" s="39">
        <f t="shared" si="5"/>
        <v>16</v>
      </c>
      <c r="G35" s="12">
        <f>CHOOSE($G$31,D35,E35)</f>
        <v>10</v>
      </c>
      <c r="I35" s="12">
        <f>$E$23</f>
        <v>10</v>
      </c>
      <c r="J35" s="12">
        <f t="shared" si="2"/>
        <v>0</v>
      </c>
      <c r="L35" s="12">
        <f t="shared" si="3"/>
        <v>100</v>
      </c>
      <c r="M35" s="9" t="s">
        <v>1</v>
      </c>
      <c r="N35" s="13">
        <f t="shared" si="4"/>
        <v>10</v>
      </c>
      <c r="O35" s="8" t="s">
        <v>0</v>
      </c>
      <c r="P35" s="13">
        <f t="shared" si="0"/>
        <v>90</v>
      </c>
    </row>
    <row r="36" spans="2:16" ht="14.55" customHeight="1" x14ac:dyDescent="0.5">
      <c r="B36" s="11">
        <f t="shared" si="1"/>
        <v>5</v>
      </c>
      <c r="C36" s="11"/>
      <c r="D36" s="12">
        <f>$E$8</f>
        <v>10</v>
      </c>
      <c r="E36" s="39">
        <f t="shared" si="5"/>
        <v>18</v>
      </c>
      <c r="G36" s="12">
        <f>CHOOSE($G$31,D36,E36)</f>
        <v>10</v>
      </c>
      <c r="I36" s="12">
        <f>$E$23</f>
        <v>10</v>
      </c>
      <c r="J36" s="12">
        <f t="shared" si="2"/>
        <v>0</v>
      </c>
      <c r="L36" s="12">
        <f t="shared" si="3"/>
        <v>100</v>
      </c>
      <c r="M36" s="9" t="s">
        <v>1</v>
      </c>
      <c r="N36" s="13">
        <f t="shared" si="4"/>
        <v>0</v>
      </c>
      <c r="O36" s="8" t="s">
        <v>0</v>
      </c>
      <c r="P36" s="13">
        <f t="shared" si="0"/>
        <v>100</v>
      </c>
    </row>
    <row r="37" spans="2:16" ht="3" customHeight="1" x14ac:dyDescent="0.5"/>
    <row r="38" spans="2:16" ht="14.55" customHeight="1" x14ac:dyDescent="0.5">
      <c r="B38" s="25" t="s">
        <v>19</v>
      </c>
      <c r="C38" s="25"/>
      <c r="D38" s="26"/>
      <c r="E38" s="26"/>
      <c r="F38" s="26"/>
      <c r="G38" s="26"/>
      <c r="H38" s="26"/>
      <c r="I38" s="26"/>
      <c r="J38" s="26"/>
      <c r="K38" s="26"/>
      <c r="L38" s="26"/>
      <c r="M38" s="26"/>
      <c r="N38" s="26"/>
      <c r="O38" s="26"/>
      <c r="P38" s="26"/>
    </row>
    <row r="39" spans="2:16" ht="3" customHeight="1" x14ac:dyDescent="0.5"/>
    <row r="40" spans="2:16" ht="14.55" customHeight="1" x14ac:dyDescent="0.5">
      <c r="B40" s="41" t="s">
        <v>21</v>
      </c>
      <c r="C40" s="46"/>
      <c r="D40" s="46"/>
      <c r="E40" s="47"/>
      <c r="G40" s="41" t="s">
        <v>23</v>
      </c>
      <c r="H40" s="46"/>
      <c r="I40" s="46"/>
      <c r="J40" s="47"/>
      <c r="L40" s="41" t="s">
        <v>26</v>
      </c>
      <c r="M40" s="46"/>
      <c r="N40" s="46"/>
      <c r="O40" s="46"/>
      <c r="P40" s="47"/>
    </row>
    <row r="41" spans="2:16" ht="3" customHeight="1" x14ac:dyDescent="0.5">
      <c r="L41" s="48"/>
      <c r="M41" s="48"/>
      <c r="N41" s="48"/>
      <c r="O41" s="48"/>
      <c r="P41" s="48"/>
    </row>
    <row r="42" spans="2:16" ht="14.55" customHeight="1" x14ac:dyDescent="0.5">
      <c r="B42" s="10" t="s">
        <v>10</v>
      </c>
      <c r="C42" s="10"/>
      <c r="E42" s="51">
        <f>G36</f>
        <v>10</v>
      </c>
      <c r="G42" s="10" t="s">
        <v>21</v>
      </c>
      <c r="J42" s="51">
        <f>E44</f>
        <v>100</v>
      </c>
      <c r="L42" s="10" t="s">
        <v>29</v>
      </c>
      <c r="O42" s="63">
        <f>E15</f>
        <v>50</v>
      </c>
      <c r="P42" s="64"/>
    </row>
    <row r="43" spans="2:16" ht="14.55" customHeight="1" x14ac:dyDescent="0.5">
      <c r="B43" s="10" t="s">
        <v>20</v>
      </c>
      <c r="C43" s="10"/>
      <c r="E43" s="28">
        <v>10</v>
      </c>
      <c r="G43" s="10" t="s">
        <v>24</v>
      </c>
      <c r="J43" s="52">
        <f>SUM(J32:J36)</f>
        <v>0</v>
      </c>
      <c r="L43" s="10" t="s">
        <v>35</v>
      </c>
      <c r="O43" s="63">
        <f>J45</f>
        <v>100</v>
      </c>
      <c r="P43" s="64"/>
    </row>
    <row r="44" spans="2:16" ht="14.55" customHeight="1" x14ac:dyDescent="0.5">
      <c r="B44" s="38" t="s">
        <v>21</v>
      </c>
      <c r="C44" s="20"/>
      <c r="D44" s="37"/>
      <c r="E44" s="45">
        <f>E42*E43</f>
        <v>100</v>
      </c>
      <c r="G44" s="10" t="s">
        <v>25</v>
      </c>
      <c r="J44" s="52">
        <f>N36</f>
        <v>0</v>
      </c>
      <c r="L44" s="54" t="s">
        <v>27</v>
      </c>
      <c r="M44" s="55"/>
      <c r="N44" s="55"/>
      <c r="O44" s="62">
        <f>O43/O42</f>
        <v>2</v>
      </c>
      <c r="P44" s="62"/>
    </row>
    <row r="45" spans="2:16" ht="14.55" customHeight="1" x14ac:dyDescent="0.5">
      <c r="B45" s="56" t="s">
        <v>30</v>
      </c>
      <c r="C45" s="57"/>
      <c r="D45" s="57"/>
      <c r="E45" s="58"/>
      <c r="G45" s="38" t="s">
        <v>23</v>
      </c>
      <c r="H45" s="20"/>
      <c r="I45" s="37"/>
      <c r="J45" s="45">
        <f>J42+J43-J44</f>
        <v>100</v>
      </c>
      <c r="L45" s="54" t="s">
        <v>28</v>
      </c>
      <c r="M45" s="55"/>
      <c r="N45" s="55"/>
      <c r="O45" s="61">
        <f>O44^(1/E22)-100%</f>
        <v>0.1486983549970351</v>
      </c>
      <c r="P45" s="61"/>
    </row>
    <row r="46" spans="2:16" ht="3" customHeight="1" x14ac:dyDescent="0.5">
      <c r="G46" s="53"/>
      <c r="H46" s="4"/>
      <c r="I46" s="4"/>
      <c r="J46" s="4"/>
    </row>
    <row r="47" spans="2:16" ht="1.05" customHeight="1" x14ac:dyDescent="0.5">
      <c r="B47" s="49"/>
      <c r="C47" s="49"/>
      <c r="D47" s="49"/>
      <c r="E47" s="49"/>
      <c r="F47" s="49"/>
      <c r="G47" s="49"/>
      <c r="H47" s="49"/>
      <c r="I47" s="49"/>
      <c r="J47" s="50"/>
      <c r="K47" s="50"/>
      <c r="L47" s="50"/>
      <c r="M47" s="50"/>
      <c r="N47" s="50"/>
      <c r="O47" s="50"/>
      <c r="P47" s="50"/>
    </row>
    <row r="48" spans="2:16" ht="3" customHeight="1" x14ac:dyDescent="0.5">
      <c r="G48" s="53"/>
      <c r="H48" s="4"/>
      <c r="I48" s="4"/>
      <c r="J48" s="4"/>
    </row>
    <row r="49" spans="2:4" ht="12" customHeight="1" x14ac:dyDescent="0.5">
      <c r="B49" s="65" t="s">
        <v>31</v>
      </c>
      <c r="C49" s="60"/>
      <c r="D49" s="60"/>
    </row>
    <row r="50" spans="2:4" x14ac:dyDescent="0.5">
      <c r="B50" s="60"/>
      <c r="C50" s="60"/>
      <c r="D50" s="60"/>
    </row>
    <row r="51" spans="2:4" x14ac:dyDescent="0.5">
      <c r="B51" s="60"/>
      <c r="C51" s="60"/>
      <c r="D51" s="60"/>
    </row>
    <row r="52" spans="2:4" x14ac:dyDescent="0.5">
      <c r="B52" s="60"/>
      <c r="C52" s="60"/>
      <c r="D52" s="60"/>
    </row>
    <row r="53" spans="2:4" x14ac:dyDescent="0.5">
      <c r="B53" s="60"/>
      <c r="C53" s="60"/>
      <c r="D53" s="60"/>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24053-4697-4F32-9A9F-6021E26BE07B}">
  <dimension ref="B2:V54"/>
  <sheetViews>
    <sheetView showGridLines="0" zoomScale="190" zoomScaleNormal="190" workbookViewId="0"/>
  </sheetViews>
  <sheetFormatPr defaultRowHeight="15.75" x14ac:dyDescent="0.5"/>
  <cols>
    <col min="1" max="1" width="8.6640625" style="2"/>
    <col min="2" max="2" width="9" style="2" bestFit="1" customWidth="1"/>
    <col min="3" max="3" width="0.4140625" style="2" customWidth="1"/>
    <col min="4" max="5" width="8.83203125" style="2" customWidth="1"/>
    <col min="6" max="6" width="0.4140625" style="2" customWidth="1"/>
    <col min="7" max="7" width="7" style="2" bestFit="1" customWidth="1"/>
    <col min="8" max="8" width="0.4140625" style="2" customWidth="1"/>
    <col min="9" max="10" width="7" style="2" bestFit="1" customWidth="1"/>
    <col min="11" max="11" width="0.4140625" style="2" customWidth="1"/>
    <col min="12" max="12" width="7" style="2" bestFit="1" customWidth="1"/>
    <col min="13" max="13" width="0.4140625" style="2" customWidth="1"/>
    <col min="14" max="14" width="5.58203125" style="2" bestFit="1" customWidth="1"/>
    <col min="15" max="15" width="2.08203125" style="2" customWidth="1"/>
    <col min="16" max="16" width="5.58203125" style="2" customWidth="1"/>
    <col min="17" max="17" width="2.08203125" style="2" customWidth="1"/>
    <col min="18" max="18" width="5.58203125" style="2" customWidth="1"/>
    <col min="19" max="19" width="1.58203125" style="2" customWidth="1"/>
    <col min="20" max="16384" width="8.6640625" style="2"/>
  </cols>
  <sheetData>
    <row r="2" spans="2:18" ht="14.35" customHeight="1" x14ac:dyDescent="0.5">
      <c r="B2" s="1" t="s">
        <v>4</v>
      </c>
      <c r="C2" s="1"/>
    </row>
    <row r="3" spans="2:18" ht="3" customHeight="1" x14ac:dyDescent="0.5">
      <c r="B3" s="5"/>
      <c r="C3" s="5"/>
      <c r="D3" s="6"/>
      <c r="E3" s="6"/>
      <c r="F3" s="6"/>
      <c r="G3" s="6"/>
      <c r="H3" s="6"/>
      <c r="I3" s="6"/>
      <c r="J3" s="6"/>
      <c r="K3" s="6"/>
      <c r="L3" s="6"/>
      <c r="M3" s="6"/>
      <c r="N3" s="6"/>
      <c r="O3" s="6"/>
      <c r="P3" s="6"/>
      <c r="Q3" s="6"/>
      <c r="R3" s="6"/>
    </row>
    <row r="4" spans="2:18" ht="12" customHeight="1" x14ac:dyDescent="0.5">
      <c r="B4" s="3" t="s">
        <v>5</v>
      </c>
      <c r="C4" s="3"/>
    </row>
    <row r="5" spans="2:18" ht="3" customHeight="1" x14ac:dyDescent="0.5"/>
    <row r="6" spans="2:18" ht="14.45" customHeight="1" x14ac:dyDescent="0.5">
      <c r="B6" s="25" t="s">
        <v>12</v>
      </c>
      <c r="C6" s="25"/>
      <c r="D6" s="26"/>
      <c r="E6" s="26"/>
    </row>
    <row r="7" spans="2:18" ht="3" customHeight="1" x14ac:dyDescent="0.5"/>
    <row r="8" spans="2:18" ht="14.45" customHeight="1" x14ac:dyDescent="0.5">
      <c r="B8" s="10" t="s">
        <v>10</v>
      </c>
      <c r="C8" s="10"/>
      <c r="E8" s="75">
        <v>50</v>
      </c>
      <c r="F8" s="10"/>
      <c r="G8" s="10"/>
      <c r="H8" s="10"/>
      <c r="I8" s="10"/>
      <c r="J8" s="10"/>
      <c r="K8" s="10"/>
    </row>
    <row r="9" spans="2:18" ht="14.45" customHeight="1" x14ac:dyDescent="0.5">
      <c r="B9" s="10" t="s">
        <v>11</v>
      </c>
      <c r="C9" s="10"/>
      <c r="E9" s="83">
        <v>10</v>
      </c>
      <c r="F9" s="10"/>
      <c r="G9" s="10"/>
      <c r="H9" s="10"/>
      <c r="I9" s="10"/>
      <c r="J9" s="10"/>
      <c r="K9" s="10"/>
    </row>
    <row r="10" spans="2:18" ht="5" customHeight="1" x14ac:dyDescent="0.5">
      <c r="B10" s="10"/>
      <c r="C10" s="10"/>
      <c r="E10" s="10"/>
      <c r="F10" s="10"/>
      <c r="G10" s="10"/>
      <c r="H10" s="10"/>
      <c r="I10" s="10"/>
      <c r="J10" s="10"/>
      <c r="K10" s="10"/>
    </row>
    <row r="11" spans="2:18" ht="14.35" customHeight="1" x14ac:dyDescent="0.5">
      <c r="B11" s="38" t="s">
        <v>22</v>
      </c>
      <c r="C11" s="20"/>
      <c r="D11" s="37"/>
      <c r="E11" s="45">
        <f>E8*E9</f>
        <v>500</v>
      </c>
      <c r="F11" s="10"/>
      <c r="G11" s="10"/>
      <c r="H11" s="10"/>
      <c r="I11" s="10"/>
      <c r="J11" s="10"/>
      <c r="K11" s="10"/>
    </row>
    <row r="12" spans="2:18" ht="3" customHeight="1" x14ac:dyDescent="0.5">
      <c r="B12" s="10"/>
      <c r="C12" s="10"/>
      <c r="D12" s="14"/>
      <c r="E12" s="14"/>
      <c r="F12" s="10"/>
      <c r="G12" s="10"/>
      <c r="H12" s="10"/>
      <c r="I12" s="10"/>
      <c r="J12" s="10"/>
      <c r="K12" s="10"/>
    </row>
    <row r="13" spans="2:18" ht="14.35" customHeight="1" x14ac:dyDescent="0.5">
      <c r="B13" s="25" t="s">
        <v>9</v>
      </c>
      <c r="C13" s="25"/>
      <c r="D13" s="26"/>
      <c r="E13" s="26"/>
      <c r="F13" s="15"/>
      <c r="G13" s="15"/>
      <c r="H13" s="15"/>
      <c r="I13" s="15"/>
      <c r="J13" s="15"/>
      <c r="K13" s="15"/>
      <c r="L13" s="4"/>
      <c r="M13" s="4"/>
      <c r="N13" s="4"/>
      <c r="O13" s="4"/>
      <c r="P13" s="4"/>
      <c r="Q13" s="4"/>
      <c r="R13" s="4"/>
    </row>
    <row r="14" spans="2:18" s="4" customFormat="1" ht="3" customHeight="1" x14ac:dyDescent="0.5">
      <c r="B14" s="15"/>
      <c r="C14" s="15"/>
      <c r="D14" s="16"/>
      <c r="E14" s="16"/>
      <c r="F14" s="15"/>
      <c r="G14" s="15"/>
      <c r="H14" s="15"/>
      <c r="I14" s="15"/>
      <c r="J14" s="15"/>
      <c r="K14" s="15"/>
    </row>
    <row r="15" spans="2:18" ht="14.35" customHeight="1" x14ac:dyDescent="0.5">
      <c r="B15" s="17" t="s">
        <v>3</v>
      </c>
      <c r="C15" s="17"/>
      <c r="E15" s="19">
        <f>E18-E16</f>
        <v>250</v>
      </c>
      <c r="F15" s="10"/>
      <c r="G15" s="10"/>
      <c r="H15" s="10"/>
      <c r="I15" s="10"/>
      <c r="J15" s="10"/>
      <c r="K15" s="10"/>
    </row>
    <row r="16" spans="2:18" ht="14.35" customHeight="1" x14ac:dyDescent="0.5">
      <c r="B16" s="17" t="s">
        <v>6</v>
      </c>
      <c r="C16" s="17"/>
      <c r="D16" s="79">
        <v>0.5</v>
      </c>
      <c r="E16" s="80">
        <f>D16*E18</f>
        <v>250</v>
      </c>
      <c r="F16" s="10"/>
      <c r="G16" s="10"/>
      <c r="H16" s="10"/>
      <c r="I16" s="10"/>
      <c r="J16" s="10"/>
      <c r="K16" s="10"/>
    </row>
    <row r="17" spans="2:18" ht="5" customHeight="1" x14ac:dyDescent="0.5">
      <c r="B17" s="17"/>
      <c r="C17" s="17"/>
      <c r="E17" s="19"/>
      <c r="F17" s="10"/>
      <c r="G17" s="10"/>
      <c r="H17" s="10"/>
      <c r="I17" s="10"/>
      <c r="J17" s="10"/>
      <c r="K17" s="10"/>
    </row>
    <row r="18" spans="2:18" ht="14.35" customHeight="1" x14ac:dyDescent="0.5">
      <c r="B18" s="20" t="s">
        <v>7</v>
      </c>
      <c r="C18" s="20"/>
      <c r="D18" s="37"/>
      <c r="E18" s="21">
        <f>E11</f>
        <v>500</v>
      </c>
      <c r="F18" s="10"/>
      <c r="G18" s="10"/>
      <c r="H18" s="10"/>
      <c r="I18" s="10"/>
      <c r="J18" s="10"/>
      <c r="K18" s="10"/>
    </row>
    <row r="19" spans="2:18" ht="3" customHeight="1" x14ac:dyDescent="0.5">
      <c r="B19" s="33"/>
      <c r="C19" s="33"/>
      <c r="D19" s="34"/>
      <c r="E19" s="34"/>
      <c r="F19" s="10"/>
      <c r="G19" s="10"/>
      <c r="H19" s="10"/>
      <c r="I19" s="10"/>
      <c r="J19" s="10"/>
      <c r="K19" s="10"/>
    </row>
    <row r="20" spans="2:18" ht="14.35" customHeight="1" x14ac:dyDescent="0.5">
      <c r="B20" s="25" t="s">
        <v>13</v>
      </c>
      <c r="C20" s="25"/>
      <c r="D20" s="26"/>
      <c r="E20" s="26"/>
      <c r="F20" s="10"/>
      <c r="G20" s="10"/>
      <c r="H20" s="10"/>
      <c r="I20" s="10"/>
      <c r="J20" s="10"/>
      <c r="K20" s="10"/>
    </row>
    <row r="21" spans="2:18" ht="3" customHeight="1" x14ac:dyDescent="0.5">
      <c r="B21" s="33"/>
      <c r="C21" s="33"/>
      <c r="D21" s="34"/>
      <c r="E21" s="34"/>
      <c r="F21" s="10"/>
      <c r="G21" s="10"/>
      <c r="H21" s="10"/>
      <c r="I21" s="10"/>
      <c r="J21" s="10"/>
      <c r="K21" s="10"/>
    </row>
    <row r="22" spans="2:18" ht="14.65" customHeight="1" x14ac:dyDescent="0.5">
      <c r="B22" s="10" t="s">
        <v>40</v>
      </c>
      <c r="C22" s="10"/>
      <c r="D22" s="10"/>
      <c r="E22" s="78">
        <v>0.05</v>
      </c>
      <c r="F22" s="10"/>
      <c r="G22" s="10"/>
      <c r="H22" s="10"/>
      <c r="I22" s="10"/>
      <c r="J22" s="10"/>
      <c r="K22" s="10"/>
    </row>
    <row r="23" spans="2:18" ht="14.55" customHeight="1" x14ac:dyDescent="0.5">
      <c r="B23" s="36" t="s">
        <v>14</v>
      </c>
      <c r="C23" s="33"/>
      <c r="E23" s="77">
        <v>10</v>
      </c>
      <c r="F23" s="10"/>
      <c r="G23" s="10"/>
      <c r="H23" s="10"/>
      <c r="I23" s="10"/>
      <c r="J23" s="10"/>
      <c r="K23" s="10"/>
    </row>
    <row r="24" spans="2:18" ht="14.55" customHeight="1" x14ac:dyDescent="0.5">
      <c r="B24" s="36" t="s">
        <v>15</v>
      </c>
      <c r="C24" s="33"/>
      <c r="E24" s="19">
        <f>E16/E23</f>
        <v>25</v>
      </c>
      <c r="F24" s="10"/>
      <c r="G24" s="10"/>
      <c r="H24" s="10"/>
      <c r="I24" s="10"/>
      <c r="J24" s="10"/>
      <c r="K24" s="10"/>
    </row>
    <row r="25" spans="2:18" ht="3" customHeight="1" x14ac:dyDescent="0.5">
      <c r="B25" s="10"/>
      <c r="C25" s="10"/>
      <c r="D25" s="10"/>
      <c r="E25" s="10"/>
      <c r="F25" s="10"/>
      <c r="G25" s="10"/>
      <c r="H25" s="10"/>
      <c r="I25" s="10"/>
      <c r="J25" s="10"/>
      <c r="K25" s="10"/>
    </row>
    <row r="26" spans="2:18" ht="1.05" customHeight="1" x14ac:dyDescent="0.5">
      <c r="B26" s="49"/>
      <c r="C26" s="49"/>
      <c r="D26" s="49"/>
      <c r="E26" s="49"/>
      <c r="F26" s="49"/>
      <c r="G26" s="49"/>
      <c r="H26" s="49"/>
      <c r="I26" s="49"/>
      <c r="J26" s="49"/>
      <c r="K26" s="49"/>
      <c r="L26" s="50"/>
      <c r="M26" s="50"/>
      <c r="N26" s="50"/>
      <c r="O26" s="50"/>
      <c r="P26" s="50"/>
      <c r="Q26" s="50"/>
      <c r="R26" s="50"/>
    </row>
    <row r="27" spans="2:18" ht="3" customHeight="1" thickBot="1" x14ac:dyDescent="0.55000000000000004">
      <c r="B27" s="10"/>
      <c r="C27" s="10"/>
      <c r="D27" s="10"/>
      <c r="E27" s="10"/>
      <c r="F27" s="10"/>
      <c r="G27" s="10"/>
      <c r="H27" s="10"/>
      <c r="I27" s="10"/>
      <c r="J27" s="10"/>
      <c r="K27" s="10"/>
    </row>
    <row r="28" spans="2:18" ht="14.55" customHeight="1" thickBot="1" x14ac:dyDescent="0.55000000000000004">
      <c r="B28" s="43" t="s">
        <v>18</v>
      </c>
      <c r="C28" s="44"/>
      <c r="D28" s="59">
        <v>1</v>
      </c>
      <c r="E28" s="59">
        <v>2</v>
      </c>
      <c r="G28" s="30" t="s">
        <v>10</v>
      </c>
      <c r="H28" s="31"/>
      <c r="I28" s="31"/>
      <c r="J28" s="31"/>
      <c r="K28" s="31"/>
      <c r="L28" s="32"/>
      <c r="M28" s="10"/>
      <c r="N28" s="30" t="s">
        <v>2</v>
      </c>
      <c r="O28" s="31"/>
      <c r="P28" s="31"/>
      <c r="Q28" s="31"/>
      <c r="R28" s="32"/>
    </row>
    <row r="29" spans="2:18" ht="3" customHeight="1" x14ac:dyDescent="0.5">
      <c r="B29" s="10"/>
      <c r="C29" s="10"/>
      <c r="G29" s="10"/>
      <c r="H29" s="10"/>
      <c r="I29" s="10"/>
      <c r="J29" s="10"/>
      <c r="K29" s="10"/>
      <c r="L29" s="10"/>
      <c r="M29" s="10"/>
    </row>
    <row r="30" spans="2:18" ht="14.55" customHeight="1" x14ac:dyDescent="0.5">
      <c r="B30" s="22" t="s">
        <v>8</v>
      </c>
      <c r="C30" s="29"/>
      <c r="D30" s="23" t="s">
        <v>16</v>
      </c>
      <c r="E30" s="23" t="s">
        <v>17</v>
      </c>
      <c r="G30" s="23" t="s">
        <v>37</v>
      </c>
      <c r="I30" s="71" t="s">
        <v>13</v>
      </c>
      <c r="J30" s="71"/>
      <c r="K30" s="70"/>
      <c r="L30" s="23" t="s">
        <v>44</v>
      </c>
      <c r="N30" s="23" t="s">
        <v>32</v>
      </c>
      <c r="O30" s="24" t="s">
        <v>1</v>
      </c>
      <c r="P30" s="23" t="s">
        <v>33</v>
      </c>
      <c r="Q30" s="23" t="s">
        <v>0</v>
      </c>
      <c r="R30" s="23" t="s">
        <v>34</v>
      </c>
    </row>
    <row r="31" spans="2:18" ht="3" customHeight="1" x14ac:dyDescent="0.5">
      <c r="B31" s="7"/>
      <c r="C31" s="7"/>
      <c r="N31" s="10"/>
      <c r="O31" s="10"/>
      <c r="P31" s="10"/>
      <c r="Q31" s="10"/>
      <c r="R31" s="10"/>
    </row>
    <row r="32" spans="2:18" ht="14.55" customHeight="1" x14ac:dyDescent="0.5">
      <c r="B32" s="11">
        <v>0</v>
      </c>
      <c r="C32" s="11"/>
      <c r="D32" s="72" t="s">
        <v>41</v>
      </c>
      <c r="E32" s="72" t="s">
        <v>42</v>
      </c>
      <c r="G32" s="42">
        <v>1</v>
      </c>
      <c r="I32" s="72" t="s">
        <v>39</v>
      </c>
      <c r="J32" s="72" t="s">
        <v>38</v>
      </c>
      <c r="L32" s="40"/>
      <c r="N32" s="12">
        <f>E11</f>
        <v>500</v>
      </c>
      <c r="O32" s="9" t="s">
        <v>1</v>
      </c>
      <c r="P32" s="12">
        <f>E16</f>
        <v>250</v>
      </c>
      <c r="Q32" s="8" t="s">
        <v>0</v>
      </c>
      <c r="R32" s="13">
        <f t="shared" ref="R32" si="0">N32-P32</f>
        <v>250</v>
      </c>
    </row>
    <row r="33" spans="2:22" ht="14.55" customHeight="1" x14ac:dyDescent="0.5">
      <c r="B33" s="11">
        <f>+B32+1</f>
        <v>1</v>
      </c>
      <c r="C33" s="11"/>
      <c r="D33" s="12">
        <f>$E$8</f>
        <v>50</v>
      </c>
      <c r="E33" s="12">
        <f>D33</f>
        <v>50</v>
      </c>
      <c r="G33" s="12">
        <f>CHOOSE($G$32,D33,E33)</f>
        <v>50</v>
      </c>
      <c r="I33" s="12">
        <f>$E$24</f>
        <v>25</v>
      </c>
      <c r="J33" s="76">
        <f>AVERAGE(P32:P33)*$E$22</f>
        <v>11.875</v>
      </c>
      <c r="K33" s="12"/>
      <c r="L33" s="12">
        <f>G33-J33-I33</f>
        <v>13.125</v>
      </c>
      <c r="N33" s="12">
        <f>N32-J33+MAX(0,L33)</f>
        <v>501.25</v>
      </c>
      <c r="O33" s="9" t="s">
        <v>1</v>
      </c>
      <c r="P33" s="13">
        <f>P32-I33</f>
        <v>225</v>
      </c>
      <c r="Q33" s="8" t="s">
        <v>0</v>
      </c>
      <c r="R33" s="13">
        <f>N33-P33</f>
        <v>276.25</v>
      </c>
      <c r="V33" s="82"/>
    </row>
    <row r="34" spans="2:22" ht="14.55" customHeight="1" x14ac:dyDescent="0.5">
      <c r="B34" s="11">
        <f t="shared" ref="B34:B37" si="1">+B33+1</f>
        <v>2</v>
      </c>
      <c r="C34" s="11"/>
      <c r="D34" s="12">
        <f t="shared" ref="D34:D37" si="2">$E$8</f>
        <v>50</v>
      </c>
      <c r="E34" s="39">
        <f>E33+10</f>
        <v>60</v>
      </c>
      <c r="G34" s="12">
        <f t="shared" ref="G34:G37" si="3">CHOOSE($G$32,D34,E34)</f>
        <v>50</v>
      </c>
      <c r="I34" s="12">
        <f t="shared" ref="I34:I37" si="4">$E$24</f>
        <v>25</v>
      </c>
      <c r="J34" s="76">
        <f t="shared" ref="J34:J37" si="5">AVERAGE(P33:P34)*$E$22</f>
        <v>10.625</v>
      </c>
      <c r="K34" s="12"/>
      <c r="L34" s="12">
        <f t="shared" ref="L34:L37" si="6">G34-J34-I34</f>
        <v>14.375</v>
      </c>
      <c r="N34" s="12">
        <f t="shared" ref="N34:N37" si="7">N33-J34+MAX(0,L34)</f>
        <v>505</v>
      </c>
      <c r="O34" s="9" t="s">
        <v>1</v>
      </c>
      <c r="P34" s="13">
        <f t="shared" ref="P34:P37" si="8">P33-I34</f>
        <v>200</v>
      </c>
      <c r="Q34" s="8" t="s">
        <v>0</v>
      </c>
      <c r="R34" s="13">
        <f t="shared" ref="R34:R37" si="9">N34-P34</f>
        <v>305</v>
      </c>
    </row>
    <row r="35" spans="2:22" ht="14.55" customHeight="1" x14ac:dyDescent="0.5">
      <c r="B35" s="11">
        <f t="shared" si="1"/>
        <v>3</v>
      </c>
      <c r="C35" s="11"/>
      <c r="D35" s="12">
        <f t="shared" si="2"/>
        <v>50</v>
      </c>
      <c r="E35" s="39">
        <f t="shared" ref="E35:E37" si="10">E34+10</f>
        <v>70</v>
      </c>
      <c r="G35" s="12">
        <f t="shared" si="3"/>
        <v>50</v>
      </c>
      <c r="I35" s="12">
        <f t="shared" si="4"/>
        <v>25</v>
      </c>
      <c r="J35" s="76">
        <f t="shared" si="5"/>
        <v>9.375</v>
      </c>
      <c r="K35" s="12"/>
      <c r="L35" s="12">
        <f t="shared" si="6"/>
        <v>15.625</v>
      </c>
      <c r="N35" s="12">
        <f t="shared" si="7"/>
        <v>511.25</v>
      </c>
      <c r="O35" s="9" t="s">
        <v>1</v>
      </c>
      <c r="P35" s="13">
        <f t="shared" si="8"/>
        <v>175</v>
      </c>
      <c r="Q35" s="8" t="s">
        <v>0</v>
      </c>
      <c r="R35" s="13">
        <f t="shared" si="9"/>
        <v>336.25</v>
      </c>
    </row>
    <row r="36" spans="2:22" ht="14.55" customHeight="1" x14ac:dyDescent="0.5">
      <c r="B36" s="11">
        <f t="shared" si="1"/>
        <v>4</v>
      </c>
      <c r="C36" s="11"/>
      <c r="D36" s="12">
        <f t="shared" si="2"/>
        <v>50</v>
      </c>
      <c r="E36" s="39">
        <f t="shared" si="10"/>
        <v>80</v>
      </c>
      <c r="G36" s="12">
        <f t="shared" si="3"/>
        <v>50</v>
      </c>
      <c r="I36" s="12">
        <f t="shared" si="4"/>
        <v>25</v>
      </c>
      <c r="J36" s="76">
        <f t="shared" si="5"/>
        <v>8.125</v>
      </c>
      <c r="K36" s="12"/>
      <c r="L36" s="12">
        <f t="shared" si="6"/>
        <v>16.875</v>
      </c>
      <c r="N36" s="12">
        <f t="shared" si="7"/>
        <v>520</v>
      </c>
      <c r="O36" s="9" t="s">
        <v>1</v>
      </c>
      <c r="P36" s="13">
        <f t="shared" si="8"/>
        <v>150</v>
      </c>
      <c r="Q36" s="8" t="s">
        <v>0</v>
      </c>
      <c r="R36" s="13">
        <f t="shared" si="9"/>
        <v>370</v>
      </c>
    </row>
    <row r="37" spans="2:22" ht="14.55" customHeight="1" x14ac:dyDescent="0.5">
      <c r="B37" s="11">
        <f t="shared" si="1"/>
        <v>5</v>
      </c>
      <c r="C37" s="11"/>
      <c r="D37" s="12">
        <f t="shared" si="2"/>
        <v>50</v>
      </c>
      <c r="E37" s="39">
        <f t="shared" si="10"/>
        <v>90</v>
      </c>
      <c r="G37" s="12">
        <f t="shared" si="3"/>
        <v>50</v>
      </c>
      <c r="I37" s="12">
        <f t="shared" si="4"/>
        <v>25</v>
      </c>
      <c r="J37" s="76">
        <f t="shared" si="5"/>
        <v>6.875</v>
      </c>
      <c r="K37" s="12"/>
      <c r="L37" s="12">
        <f t="shared" si="6"/>
        <v>18.125</v>
      </c>
      <c r="N37" s="12">
        <f t="shared" si="7"/>
        <v>531.25</v>
      </c>
      <c r="O37" s="9" t="s">
        <v>1</v>
      </c>
      <c r="P37" s="13">
        <f t="shared" si="8"/>
        <v>125</v>
      </c>
      <c r="Q37" s="8" t="s">
        <v>0</v>
      </c>
      <c r="R37" s="13">
        <f t="shared" si="9"/>
        <v>406.25</v>
      </c>
    </row>
    <row r="38" spans="2:22" ht="3" customHeight="1" x14ac:dyDescent="0.5"/>
    <row r="39" spans="2:22" ht="14.55" customHeight="1" x14ac:dyDescent="0.5">
      <c r="B39" s="25" t="s">
        <v>19</v>
      </c>
      <c r="C39" s="25"/>
      <c r="D39" s="26"/>
      <c r="E39" s="26"/>
      <c r="F39" s="26"/>
      <c r="G39" s="26"/>
      <c r="H39" s="26"/>
      <c r="I39" s="26"/>
      <c r="J39" s="26"/>
      <c r="K39" s="26"/>
      <c r="L39" s="26"/>
      <c r="M39" s="26"/>
      <c r="N39" s="26"/>
      <c r="O39" s="26"/>
      <c r="P39" s="26"/>
      <c r="Q39" s="26"/>
      <c r="R39" s="26"/>
      <c r="T39" s="69"/>
    </row>
    <row r="40" spans="2:22" ht="3" customHeight="1" x14ac:dyDescent="0.5"/>
    <row r="41" spans="2:22" ht="14.55" customHeight="1" x14ac:dyDescent="0.5">
      <c r="B41" s="41" t="s">
        <v>21</v>
      </c>
      <c r="C41" s="46"/>
      <c r="D41" s="46"/>
      <c r="E41" s="47"/>
      <c r="G41" s="41" t="s">
        <v>23</v>
      </c>
      <c r="H41" s="46"/>
      <c r="I41" s="46"/>
      <c r="J41" s="46"/>
      <c r="K41" s="46"/>
      <c r="L41" s="47"/>
      <c r="N41" s="41" t="s">
        <v>26</v>
      </c>
      <c r="O41" s="46"/>
      <c r="P41" s="46"/>
      <c r="Q41" s="46"/>
      <c r="R41" s="47"/>
    </row>
    <row r="42" spans="2:22" ht="3" customHeight="1" x14ac:dyDescent="0.5">
      <c r="N42" s="48"/>
      <c r="O42" s="48"/>
      <c r="P42" s="48"/>
      <c r="Q42" s="48"/>
      <c r="R42" s="48"/>
    </row>
    <row r="43" spans="2:22" ht="14.55" customHeight="1" x14ac:dyDescent="0.5">
      <c r="B43" s="10" t="s">
        <v>10</v>
      </c>
      <c r="C43" s="10"/>
      <c r="E43" s="51">
        <f>G37</f>
        <v>50</v>
      </c>
      <c r="G43" s="10" t="s">
        <v>21</v>
      </c>
      <c r="L43" s="51">
        <f>E45</f>
        <v>500</v>
      </c>
      <c r="N43" s="10" t="s">
        <v>43</v>
      </c>
      <c r="Q43" s="63">
        <f>E15</f>
        <v>250</v>
      </c>
      <c r="R43" s="64"/>
    </row>
    <row r="44" spans="2:22" ht="14.55" customHeight="1" x14ac:dyDescent="0.5">
      <c r="B44" s="10" t="s">
        <v>20</v>
      </c>
      <c r="C44" s="10"/>
      <c r="E44" s="28">
        <v>10</v>
      </c>
      <c r="G44" s="10" t="s">
        <v>24</v>
      </c>
      <c r="L44" s="81">
        <f>N37-N32</f>
        <v>31.25</v>
      </c>
      <c r="N44" s="10" t="s">
        <v>35</v>
      </c>
      <c r="Q44" s="63">
        <f>L46</f>
        <v>406.25</v>
      </c>
      <c r="R44" s="64"/>
    </row>
    <row r="45" spans="2:22" ht="14.55" customHeight="1" x14ac:dyDescent="0.5">
      <c r="B45" s="38" t="s">
        <v>21</v>
      </c>
      <c r="C45" s="20"/>
      <c r="D45" s="37"/>
      <c r="E45" s="45">
        <f>E43*E44</f>
        <v>500</v>
      </c>
      <c r="G45" s="10" t="s">
        <v>25</v>
      </c>
      <c r="L45" s="52">
        <f>P37</f>
        <v>125</v>
      </c>
      <c r="N45" s="54" t="s">
        <v>27</v>
      </c>
      <c r="O45" s="55"/>
      <c r="P45" s="55"/>
      <c r="Q45" s="73">
        <f>Q44/Q43</f>
        <v>1.625</v>
      </c>
      <c r="R45" s="62"/>
    </row>
    <row r="46" spans="2:22" ht="14.55" customHeight="1" x14ac:dyDescent="0.5">
      <c r="B46" s="56" t="s">
        <v>30</v>
      </c>
      <c r="C46" s="57"/>
      <c r="D46" s="57"/>
      <c r="E46" s="58"/>
      <c r="G46" s="38" t="s">
        <v>23</v>
      </c>
      <c r="H46" s="20"/>
      <c r="I46" s="37"/>
      <c r="J46" s="37"/>
      <c r="K46" s="37"/>
      <c r="L46" s="45">
        <f>L43+L44-L45</f>
        <v>406.25</v>
      </c>
      <c r="N46" s="66" t="s">
        <v>28</v>
      </c>
      <c r="O46" s="67"/>
      <c r="P46" s="67"/>
      <c r="Q46" s="74">
        <f>Q45^(1/5)-100%</f>
        <v>0.10197228772148015</v>
      </c>
      <c r="R46" s="68"/>
    </row>
    <row r="47" spans="2:22" ht="3" customHeight="1" x14ac:dyDescent="0.5">
      <c r="G47" s="53"/>
      <c r="H47" s="4"/>
      <c r="I47" s="4"/>
      <c r="J47" s="4"/>
      <c r="K47" s="4"/>
      <c r="L47" s="4"/>
    </row>
    <row r="48" spans="2:22" ht="1.05" customHeight="1" x14ac:dyDescent="0.5">
      <c r="B48" s="49"/>
      <c r="C48" s="49"/>
      <c r="D48" s="49"/>
      <c r="E48" s="49"/>
      <c r="F48" s="49"/>
      <c r="G48" s="49"/>
      <c r="H48" s="49"/>
      <c r="I48" s="49"/>
      <c r="J48" s="49"/>
      <c r="K48" s="49"/>
      <c r="L48" s="50"/>
      <c r="M48" s="50"/>
      <c r="N48" s="50"/>
      <c r="O48" s="50"/>
      <c r="P48" s="50"/>
      <c r="Q48" s="50"/>
      <c r="R48" s="50"/>
    </row>
    <row r="49" spans="2:12" ht="3" customHeight="1" x14ac:dyDescent="0.5">
      <c r="G49" s="53"/>
      <c r="H49" s="4"/>
      <c r="I49" s="4"/>
      <c r="J49" s="4"/>
      <c r="K49" s="4"/>
      <c r="L49" s="4"/>
    </row>
    <row r="50" spans="2:12" ht="12" customHeight="1" x14ac:dyDescent="0.5">
      <c r="B50" s="65"/>
      <c r="C50" s="60"/>
      <c r="D50" s="60"/>
    </row>
    <row r="51" spans="2:12" x14ac:dyDescent="0.5">
      <c r="B51" s="60"/>
      <c r="C51" s="60"/>
      <c r="D51" s="60"/>
    </row>
    <row r="52" spans="2:12" x14ac:dyDescent="0.5">
      <c r="B52" s="60"/>
      <c r="C52" s="60"/>
      <c r="D52" s="60"/>
    </row>
    <row r="53" spans="2:12" x14ac:dyDescent="0.5">
      <c r="B53" s="60"/>
      <c r="C53" s="60"/>
      <c r="D53" s="60"/>
    </row>
    <row r="54" spans="2:12" x14ac:dyDescent="0.5">
      <c r="B54" s="60"/>
      <c r="C54" s="60"/>
      <c r="D54" s="6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ToC</vt:lpstr>
      <vt:lpstr>Business Acquisition_100M</vt:lpstr>
      <vt:lpstr>Business Acquisition_Interest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Lynch</dc:creator>
  <cp:lastModifiedBy>Peter Lynch</cp:lastModifiedBy>
  <dcterms:created xsi:type="dcterms:W3CDTF">2012-12-28T14:01:23Z</dcterms:created>
  <dcterms:modified xsi:type="dcterms:W3CDTF">2022-08-01T15:59:24Z</dcterms:modified>
</cp:coreProperties>
</file>