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eter Lynch\Dropbox\ASM Content Creation\Modeling a Crisis\"/>
    </mc:Choice>
  </mc:AlternateContent>
  <xr:revisionPtr revIDLastSave="0" documentId="13_ncr:1_{7D31CECC-DD84-46C5-8ECB-8215E9C0732F}" xr6:coauthVersionLast="45" xr6:coauthVersionMax="45" xr10:uidLastSave="{00000000-0000-0000-0000-000000000000}"/>
  <bookViews>
    <workbookView xWindow="-98" yWindow="-98" windowWidth="33946" windowHeight="22096" xr2:uid="{3EBC2637-0526-4962-BD8C-D922CDB8B023}"/>
  </bookViews>
  <sheets>
    <sheet name="ToC" sheetId="4" r:id="rId1"/>
    <sheet name="Budget Revision" sheetId="1" r:id="rId2"/>
    <sheet name="Cash Flows" sheetId="3" r:id="rId3"/>
    <sheet name="Payroll"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6" i="1" l="1"/>
  <c r="V134" i="2"/>
  <c r="W134" i="2"/>
  <c r="X134" i="2"/>
  <c r="Y134" i="2"/>
  <c r="Z134" i="2"/>
  <c r="AA134" i="2"/>
  <c r="AB134" i="2"/>
  <c r="AC134" i="2"/>
  <c r="AD134" i="2"/>
  <c r="AE134" i="2"/>
  <c r="AF134" i="2"/>
  <c r="U134" i="2"/>
  <c r="U94" i="2"/>
  <c r="V94" i="2"/>
  <c r="W94" i="2"/>
  <c r="X94" i="2"/>
  <c r="Y94" i="2"/>
  <c r="Z94" i="2"/>
  <c r="AA94" i="2"/>
  <c r="AB94" i="2"/>
  <c r="AC94" i="2"/>
  <c r="AD94" i="2"/>
  <c r="AE94" i="2"/>
  <c r="AF94" i="2"/>
  <c r="V95" i="2"/>
  <c r="W95" i="2"/>
  <c r="X95" i="2"/>
  <c r="Y95" i="2"/>
  <c r="Z95" i="2"/>
  <c r="AA95" i="2"/>
  <c r="AB95" i="2"/>
  <c r="AC95" i="2"/>
  <c r="AD95" i="2"/>
  <c r="AE95" i="2"/>
  <c r="AF95" i="2"/>
  <c r="V96" i="2"/>
  <c r="W96" i="2"/>
  <c r="X96" i="2"/>
  <c r="Y96" i="2"/>
  <c r="Z96" i="2"/>
  <c r="AA96" i="2"/>
  <c r="AB96" i="2"/>
  <c r="AC96" i="2"/>
  <c r="AD96" i="2"/>
  <c r="AE96" i="2"/>
  <c r="AF96" i="2"/>
  <c r="V97" i="2"/>
  <c r="W97" i="2"/>
  <c r="X97" i="2"/>
  <c r="Y97" i="2"/>
  <c r="Z97" i="2"/>
  <c r="AA97" i="2"/>
  <c r="AB97" i="2"/>
  <c r="AC97" i="2"/>
  <c r="AD97" i="2"/>
  <c r="AE97" i="2"/>
  <c r="AF97" i="2"/>
  <c r="V98" i="2"/>
  <c r="W98" i="2"/>
  <c r="X98" i="2"/>
  <c r="Y98" i="2"/>
  <c r="Z98" i="2"/>
  <c r="AA98" i="2"/>
  <c r="AB98" i="2"/>
  <c r="AC98" i="2"/>
  <c r="AD98" i="2"/>
  <c r="AE98" i="2"/>
  <c r="AF98" i="2"/>
  <c r="V99" i="2"/>
  <c r="W99" i="2"/>
  <c r="X99" i="2"/>
  <c r="Y99" i="2"/>
  <c r="Z99" i="2"/>
  <c r="AA99" i="2"/>
  <c r="AB99" i="2"/>
  <c r="AC99" i="2"/>
  <c r="AD99" i="2"/>
  <c r="AE99" i="2"/>
  <c r="AF99" i="2"/>
  <c r="V100" i="2"/>
  <c r="W100" i="2"/>
  <c r="X100" i="2"/>
  <c r="Y100" i="2"/>
  <c r="Z100" i="2"/>
  <c r="AA100" i="2"/>
  <c r="AB100" i="2"/>
  <c r="AC100" i="2"/>
  <c r="AD100" i="2"/>
  <c r="AE100" i="2"/>
  <c r="AF100" i="2"/>
  <c r="V101" i="2"/>
  <c r="W101" i="2"/>
  <c r="X101" i="2"/>
  <c r="Y101" i="2"/>
  <c r="Z101" i="2"/>
  <c r="AA101" i="2"/>
  <c r="AB101" i="2"/>
  <c r="AC101" i="2"/>
  <c r="AD101" i="2"/>
  <c r="AE101" i="2"/>
  <c r="AF101" i="2"/>
  <c r="V102" i="2"/>
  <c r="W102" i="2"/>
  <c r="X102" i="2"/>
  <c r="Y102" i="2"/>
  <c r="Z102" i="2"/>
  <c r="AA102" i="2"/>
  <c r="AB102" i="2"/>
  <c r="AC102" i="2"/>
  <c r="AD102" i="2"/>
  <c r="AE102" i="2"/>
  <c r="AF102" i="2"/>
  <c r="V103" i="2"/>
  <c r="W103" i="2"/>
  <c r="X103" i="2"/>
  <c r="Y103" i="2"/>
  <c r="Z103" i="2"/>
  <c r="AA103" i="2"/>
  <c r="AB103" i="2"/>
  <c r="AC103" i="2"/>
  <c r="AD103" i="2"/>
  <c r="AE103" i="2"/>
  <c r="AF103" i="2"/>
  <c r="V104" i="2"/>
  <c r="W104" i="2"/>
  <c r="X104" i="2"/>
  <c r="Y104" i="2"/>
  <c r="Z104" i="2"/>
  <c r="AA104" i="2"/>
  <c r="AB104" i="2"/>
  <c r="AC104" i="2"/>
  <c r="AD104" i="2"/>
  <c r="AE104" i="2"/>
  <c r="AF104" i="2"/>
  <c r="V105" i="2"/>
  <c r="W105" i="2"/>
  <c r="X105" i="2"/>
  <c r="Y105" i="2"/>
  <c r="Z105" i="2"/>
  <c r="AA105" i="2"/>
  <c r="AB105" i="2"/>
  <c r="AC105" i="2"/>
  <c r="AD105" i="2"/>
  <c r="AE105" i="2"/>
  <c r="AF105" i="2"/>
  <c r="V106" i="2"/>
  <c r="W106" i="2"/>
  <c r="X106" i="2"/>
  <c r="Y106" i="2"/>
  <c r="Z106" i="2"/>
  <c r="AA106" i="2"/>
  <c r="AB106" i="2"/>
  <c r="AC106" i="2"/>
  <c r="AD106" i="2"/>
  <c r="AE106" i="2"/>
  <c r="AF106" i="2"/>
  <c r="V107" i="2"/>
  <c r="W107" i="2"/>
  <c r="X107" i="2"/>
  <c r="Y107" i="2"/>
  <c r="Z107" i="2"/>
  <c r="AA107" i="2"/>
  <c r="AB107" i="2"/>
  <c r="AC107" i="2"/>
  <c r="AD107" i="2"/>
  <c r="AE107" i="2"/>
  <c r="AF107" i="2"/>
  <c r="V108" i="2"/>
  <c r="W108" i="2"/>
  <c r="X108" i="2"/>
  <c r="Y108" i="2"/>
  <c r="Z108" i="2"/>
  <c r="AA108" i="2"/>
  <c r="AB108" i="2"/>
  <c r="AC108" i="2"/>
  <c r="AD108" i="2"/>
  <c r="AE108" i="2"/>
  <c r="AF108" i="2"/>
  <c r="V109" i="2"/>
  <c r="W109" i="2"/>
  <c r="X109" i="2"/>
  <c r="Y109" i="2"/>
  <c r="Z109" i="2"/>
  <c r="AA109" i="2"/>
  <c r="AB109" i="2"/>
  <c r="AC109" i="2"/>
  <c r="AD109" i="2"/>
  <c r="AE109" i="2"/>
  <c r="AF109" i="2"/>
  <c r="V110" i="2"/>
  <c r="W110" i="2"/>
  <c r="X110" i="2"/>
  <c r="Y110" i="2"/>
  <c r="Z110" i="2"/>
  <c r="AA110" i="2"/>
  <c r="AB110" i="2"/>
  <c r="AC110" i="2"/>
  <c r="AD110" i="2"/>
  <c r="AE110" i="2"/>
  <c r="AF110" i="2"/>
  <c r="V111" i="2"/>
  <c r="W111" i="2"/>
  <c r="X111" i="2"/>
  <c r="Y111" i="2"/>
  <c r="Z111" i="2"/>
  <c r="AA111" i="2"/>
  <c r="AB111" i="2"/>
  <c r="AC111" i="2"/>
  <c r="AD111" i="2"/>
  <c r="AE111" i="2"/>
  <c r="AF111" i="2"/>
  <c r="V112" i="2"/>
  <c r="W112" i="2"/>
  <c r="X112" i="2"/>
  <c r="Y112" i="2"/>
  <c r="Z112" i="2"/>
  <c r="AA112" i="2"/>
  <c r="AB112" i="2"/>
  <c r="AC112" i="2"/>
  <c r="AD112" i="2"/>
  <c r="AE112" i="2"/>
  <c r="AF112" i="2"/>
  <c r="V113" i="2"/>
  <c r="W113" i="2"/>
  <c r="X113" i="2"/>
  <c r="Y113" i="2"/>
  <c r="Z113" i="2"/>
  <c r="AA113" i="2"/>
  <c r="AB113" i="2"/>
  <c r="AC113" i="2"/>
  <c r="AD113" i="2"/>
  <c r="AE113" i="2"/>
  <c r="AF113" i="2"/>
  <c r="V114" i="2"/>
  <c r="W114" i="2"/>
  <c r="X114" i="2"/>
  <c r="Y114" i="2"/>
  <c r="Z114" i="2"/>
  <c r="AA114" i="2"/>
  <c r="AB114" i="2"/>
  <c r="AC114" i="2"/>
  <c r="AD114" i="2"/>
  <c r="AE114" i="2"/>
  <c r="AF114" i="2"/>
  <c r="V115" i="2"/>
  <c r="W115" i="2"/>
  <c r="X115" i="2"/>
  <c r="Y115" i="2"/>
  <c r="Z115" i="2"/>
  <c r="AA115" i="2"/>
  <c r="AB115" i="2"/>
  <c r="AC115" i="2"/>
  <c r="AD115" i="2"/>
  <c r="AE115" i="2"/>
  <c r="AF115" i="2"/>
  <c r="V116" i="2"/>
  <c r="W116" i="2"/>
  <c r="X116" i="2"/>
  <c r="Y116" i="2"/>
  <c r="Z116" i="2"/>
  <c r="AA116" i="2"/>
  <c r="AB116" i="2"/>
  <c r="AC116" i="2"/>
  <c r="AD116" i="2"/>
  <c r="AE116" i="2"/>
  <c r="AF116" i="2"/>
  <c r="V117" i="2"/>
  <c r="W117" i="2"/>
  <c r="X117" i="2"/>
  <c r="Y117" i="2"/>
  <c r="Z117" i="2"/>
  <c r="AA117" i="2"/>
  <c r="AB117" i="2"/>
  <c r="AC117" i="2"/>
  <c r="AD117" i="2"/>
  <c r="AE117" i="2"/>
  <c r="AF117" i="2"/>
  <c r="V118" i="2"/>
  <c r="W118" i="2"/>
  <c r="X118" i="2"/>
  <c r="Y118" i="2"/>
  <c r="Z118" i="2"/>
  <c r="AA118" i="2"/>
  <c r="AB118" i="2"/>
  <c r="AC118" i="2"/>
  <c r="AD118" i="2"/>
  <c r="AE118" i="2"/>
  <c r="AF118" i="2"/>
  <c r="V119" i="2"/>
  <c r="W119" i="2"/>
  <c r="X119" i="2"/>
  <c r="Y119" i="2"/>
  <c r="Z119" i="2"/>
  <c r="AA119" i="2"/>
  <c r="AB119" i="2"/>
  <c r="AC119" i="2"/>
  <c r="AD119" i="2"/>
  <c r="AE119" i="2"/>
  <c r="AF119" i="2"/>
  <c r="V120" i="2"/>
  <c r="W120" i="2"/>
  <c r="X120" i="2"/>
  <c r="Y120" i="2"/>
  <c r="Z120" i="2"/>
  <c r="AA120" i="2"/>
  <c r="AB120" i="2"/>
  <c r="AC120" i="2"/>
  <c r="AD120" i="2"/>
  <c r="AE120" i="2"/>
  <c r="AF120" i="2"/>
  <c r="V121" i="2"/>
  <c r="W121" i="2"/>
  <c r="X121" i="2"/>
  <c r="Y121" i="2"/>
  <c r="Z121" i="2"/>
  <c r="AA121" i="2"/>
  <c r="AB121" i="2"/>
  <c r="AC121" i="2"/>
  <c r="AD121" i="2"/>
  <c r="AE121" i="2"/>
  <c r="AF121" i="2"/>
  <c r="V122" i="2"/>
  <c r="W122" i="2"/>
  <c r="X122" i="2"/>
  <c r="Y122" i="2"/>
  <c r="Z122" i="2"/>
  <c r="AA122" i="2"/>
  <c r="AB122" i="2"/>
  <c r="AC122" i="2"/>
  <c r="AD122" i="2"/>
  <c r="AE122" i="2"/>
  <c r="AF122" i="2"/>
  <c r="V123" i="2"/>
  <c r="W123" i="2"/>
  <c r="X123" i="2"/>
  <c r="Y123" i="2"/>
  <c r="Z123" i="2"/>
  <c r="AA123" i="2"/>
  <c r="AB123" i="2"/>
  <c r="AC123" i="2"/>
  <c r="AD123" i="2"/>
  <c r="AE123" i="2"/>
  <c r="AF123" i="2"/>
  <c r="V124" i="2"/>
  <c r="W124" i="2"/>
  <c r="X124" i="2"/>
  <c r="Y124" i="2"/>
  <c r="Z124" i="2"/>
  <c r="AA124" i="2"/>
  <c r="AB124" i="2"/>
  <c r="AC124" i="2"/>
  <c r="AD124" i="2"/>
  <c r="AE124" i="2"/>
  <c r="AF124" i="2"/>
  <c r="V125" i="2"/>
  <c r="W125" i="2"/>
  <c r="X125" i="2"/>
  <c r="Y125" i="2"/>
  <c r="Z125" i="2"/>
  <c r="AA125" i="2"/>
  <c r="AB125" i="2"/>
  <c r="AC125" i="2"/>
  <c r="AD125" i="2"/>
  <c r="AE125" i="2"/>
  <c r="AF125" i="2"/>
  <c r="V126" i="2"/>
  <c r="W126" i="2"/>
  <c r="X126" i="2"/>
  <c r="Y126" i="2"/>
  <c r="Z126" i="2"/>
  <c r="AA126" i="2"/>
  <c r="AB126" i="2"/>
  <c r="AC126" i="2"/>
  <c r="AD126" i="2"/>
  <c r="AE126" i="2"/>
  <c r="AF126" i="2"/>
  <c r="V127" i="2"/>
  <c r="W127" i="2"/>
  <c r="X127" i="2"/>
  <c r="Y127" i="2"/>
  <c r="Z127" i="2"/>
  <c r="AA127" i="2"/>
  <c r="AB127" i="2"/>
  <c r="AC127" i="2"/>
  <c r="AD127" i="2"/>
  <c r="AE127" i="2"/>
  <c r="AF127" i="2"/>
  <c r="V128" i="2"/>
  <c r="W128" i="2"/>
  <c r="X128" i="2"/>
  <c r="Y128" i="2"/>
  <c r="Z128" i="2"/>
  <c r="AA128" i="2"/>
  <c r="AB128" i="2"/>
  <c r="AC128" i="2"/>
  <c r="AD128" i="2"/>
  <c r="AE128" i="2"/>
  <c r="AF128" i="2"/>
  <c r="V129" i="2"/>
  <c r="W129" i="2"/>
  <c r="X129" i="2"/>
  <c r="Y129" i="2"/>
  <c r="Z129" i="2"/>
  <c r="AA129" i="2"/>
  <c r="AB129" i="2"/>
  <c r="AC129" i="2"/>
  <c r="AD129" i="2"/>
  <c r="AE129" i="2"/>
  <c r="AF129" i="2"/>
  <c r="V130" i="2"/>
  <c r="W130" i="2"/>
  <c r="X130" i="2"/>
  <c r="Y130" i="2"/>
  <c r="Z130" i="2"/>
  <c r="AA130" i="2"/>
  <c r="AB130" i="2"/>
  <c r="AC130" i="2"/>
  <c r="AD130" i="2"/>
  <c r="AE130" i="2"/>
  <c r="AF130" i="2"/>
  <c r="V131" i="2"/>
  <c r="W131" i="2"/>
  <c r="X131" i="2"/>
  <c r="Y131" i="2"/>
  <c r="Z131" i="2"/>
  <c r="AA131" i="2"/>
  <c r="AB131" i="2"/>
  <c r="AC131" i="2"/>
  <c r="AD131" i="2"/>
  <c r="AE131" i="2"/>
  <c r="AF131" i="2"/>
  <c r="V132" i="2"/>
  <c r="W132" i="2"/>
  <c r="X132" i="2"/>
  <c r="Y132" i="2"/>
  <c r="Z132" i="2"/>
  <c r="AA132" i="2"/>
  <c r="AB132" i="2"/>
  <c r="AC132" i="2"/>
  <c r="AD132" i="2"/>
  <c r="AE132" i="2"/>
  <c r="AF132" i="2"/>
  <c r="V133" i="2"/>
  <c r="W133" i="2"/>
  <c r="X133" i="2"/>
  <c r="Y133" i="2"/>
  <c r="Z133" i="2"/>
  <c r="AA133" i="2"/>
  <c r="AB133" i="2"/>
  <c r="AC133" i="2"/>
  <c r="AD133" i="2"/>
  <c r="AE133" i="2"/>
  <c r="AF133" i="2"/>
  <c r="U95" i="2"/>
  <c r="U96" i="2"/>
  <c r="U97" i="2"/>
  <c r="U98" i="2"/>
  <c r="U99" i="2"/>
  <c r="U100" i="2"/>
  <c r="U101" i="2"/>
  <c r="U102" i="2"/>
  <c r="U103" i="2"/>
  <c r="U104" i="2"/>
  <c r="U105" i="2"/>
  <c r="U106" i="2"/>
  <c r="U107" i="2"/>
  <c r="U108" i="2"/>
  <c r="U109" i="2"/>
  <c r="U110" i="2"/>
  <c r="U111" i="2"/>
  <c r="U112" i="2"/>
  <c r="U113" i="2"/>
  <c r="U114" i="2"/>
  <c r="U115" i="2"/>
  <c r="U116" i="2"/>
  <c r="U117" i="2"/>
  <c r="U118" i="2"/>
  <c r="U119" i="2"/>
  <c r="U120" i="2"/>
  <c r="U121" i="2"/>
  <c r="U122" i="2"/>
  <c r="U123" i="2"/>
  <c r="U124" i="2"/>
  <c r="U125" i="2"/>
  <c r="U126" i="2"/>
  <c r="U127" i="2"/>
  <c r="U128" i="2"/>
  <c r="U129" i="2"/>
  <c r="U130" i="2"/>
  <c r="U131" i="2"/>
  <c r="U132" i="2"/>
  <c r="U133" i="2"/>
  <c r="B95" i="2"/>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AH48" i="1" l="1"/>
  <c r="AH40" i="1"/>
  <c r="AH39" i="1"/>
  <c r="AH38" i="1"/>
  <c r="AH37" i="1"/>
  <c r="AI140" i="1" l="1"/>
  <c r="AH140" i="1"/>
  <c r="J50" i="3"/>
  <c r="K50" i="3"/>
  <c r="L50" i="3"/>
  <c r="M50" i="3"/>
  <c r="N50" i="3"/>
  <c r="O50" i="3"/>
  <c r="P50" i="3"/>
  <c r="Q50" i="3"/>
  <c r="R50" i="3"/>
  <c r="S50" i="3"/>
  <c r="T50" i="3"/>
  <c r="U47" i="3" s="1"/>
  <c r="I50" i="3"/>
  <c r="C12" i="4" l="1"/>
  <c r="C16" i="4" s="1"/>
  <c r="J7" i="3" l="1"/>
  <c r="K7" i="3" s="1"/>
  <c r="L7" i="3" s="1"/>
  <c r="M7" i="3" s="1"/>
  <c r="N7" i="3" s="1"/>
  <c r="O7" i="3" s="1"/>
  <c r="P7" i="3" s="1"/>
  <c r="Q7" i="3" s="1"/>
  <c r="R7" i="3" s="1"/>
  <c r="S7" i="3" s="1"/>
  <c r="T7" i="3" s="1"/>
  <c r="U7" i="3" s="1"/>
  <c r="V7" i="3" l="1"/>
  <c r="W7" i="3" l="1"/>
  <c r="X7" i="3" l="1"/>
  <c r="Y7" i="3" l="1"/>
  <c r="Z7" i="3" l="1"/>
  <c r="AA7" i="3" l="1"/>
  <c r="AB7" i="3" l="1"/>
  <c r="AC7" i="3" l="1"/>
  <c r="AD7" i="3" l="1"/>
  <c r="AE7" i="3" l="1"/>
  <c r="AF7" i="3" l="1"/>
  <c r="AI14" i="1" l="1"/>
  <c r="AI13" i="1"/>
  <c r="AI12" i="1"/>
  <c r="AI11" i="1"/>
  <c r="AH106" i="1"/>
  <c r="AH105" i="1"/>
  <c r="AH104" i="1"/>
  <c r="AH103" i="1"/>
  <c r="AH102" i="1"/>
  <c r="AH101" i="1"/>
  <c r="AH100" i="1"/>
  <c r="AH99" i="1"/>
  <c r="AH98" i="1"/>
  <c r="AH97" i="1"/>
  <c r="AH96" i="1"/>
  <c r="AH95" i="1"/>
  <c r="AH94" i="1"/>
  <c r="AH93" i="1"/>
  <c r="AH92" i="1"/>
  <c r="AH91" i="1"/>
  <c r="AH90" i="1"/>
  <c r="AH89" i="1"/>
  <c r="AH88" i="1"/>
  <c r="AH87" i="1"/>
  <c r="AH86" i="1"/>
  <c r="AH85" i="1"/>
  <c r="AH84" i="1"/>
  <c r="AH83" i="1"/>
  <c r="AH62" i="1"/>
  <c r="AH61" i="1"/>
  <c r="AH60" i="1"/>
  <c r="AH59" i="1"/>
  <c r="AH58" i="1"/>
  <c r="AH57" i="1"/>
  <c r="AH56" i="1"/>
  <c r="AH55" i="1"/>
  <c r="AH14" i="1"/>
  <c r="AH13" i="1"/>
  <c r="AH12" i="1"/>
  <c r="AH11" i="1"/>
  <c r="AH7" i="1"/>
  <c r="AI7" i="1" s="1"/>
  <c r="E97" i="1"/>
  <c r="E98" i="1"/>
  <c r="E99" i="1"/>
  <c r="E100" i="1"/>
  <c r="E101" i="1"/>
  <c r="E102" i="1"/>
  <c r="E103" i="1"/>
  <c r="E104" i="1"/>
  <c r="E105" i="1"/>
  <c r="E106" i="1"/>
  <c r="B113" i="1"/>
  <c r="B114" i="1"/>
  <c r="B115" i="1"/>
  <c r="B116" i="1"/>
  <c r="B117" i="1"/>
  <c r="B118" i="1"/>
  <c r="B119" i="1"/>
  <c r="B120" i="1"/>
  <c r="B121" i="1"/>
  <c r="B122" i="1"/>
  <c r="B123" i="1"/>
  <c r="B124" i="1"/>
  <c r="B125" i="1"/>
  <c r="B126" i="1"/>
  <c r="B98" i="1"/>
  <c r="B99" i="1" s="1"/>
  <c r="B100" i="1" s="1"/>
  <c r="B101" i="1" s="1"/>
  <c r="B102" i="1" s="1"/>
  <c r="B103" i="1" s="1"/>
  <c r="B104" i="1" s="1"/>
  <c r="B105" i="1" s="1"/>
  <c r="B106" i="1" s="1"/>
  <c r="B135" i="1" s="1"/>
  <c r="B52" i="2"/>
  <c r="T50" i="2"/>
  <c r="S50" i="2"/>
  <c r="R50" i="2"/>
  <c r="Q50" i="2"/>
  <c r="P50" i="2"/>
  <c r="O50" i="2"/>
  <c r="N50" i="2"/>
  <c r="M50" i="2"/>
  <c r="L50" i="2"/>
  <c r="K50" i="2"/>
  <c r="J50" i="2"/>
  <c r="I50" i="2"/>
  <c r="B11" i="2"/>
  <c r="J7" i="2"/>
  <c r="K7" i="2" s="1"/>
  <c r="L7" i="2" s="1"/>
  <c r="M7" i="2" s="1"/>
  <c r="N7" i="2" s="1"/>
  <c r="O7" i="2" s="1"/>
  <c r="P7" i="2" s="1"/>
  <c r="Q7" i="2" s="1"/>
  <c r="R7" i="2" s="1"/>
  <c r="S7" i="2" s="1"/>
  <c r="T7" i="2" s="1"/>
  <c r="U7" i="2" s="1"/>
  <c r="E86" i="1"/>
  <c r="E87" i="1"/>
  <c r="E88" i="1"/>
  <c r="E89" i="1"/>
  <c r="E90" i="1"/>
  <c r="E91" i="1"/>
  <c r="E92" i="1"/>
  <c r="E93" i="1"/>
  <c r="E94" i="1"/>
  <c r="E95" i="1"/>
  <c r="E96" i="1"/>
  <c r="I134" i="2" l="1"/>
  <c r="I82" i="1" s="1"/>
  <c r="I107" i="1" s="1"/>
  <c r="P134" i="2"/>
  <c r="P82" i="1" s="1"/>
  <c r="P107" i="1" s="1"/>
  <c r="K134" i="2"/>
  <c r="K82" i="1" s="1"/>
  <c r="K107" i="1" s="1"/>
  <c r="S134" i="2"/>
  <c r="S82" i="1" s="1"/>
  <c r="S107" i="1" s="1"/>
  <c r="L134" i="2"/>
  <c r="L82" i="1" s="1"/>
  <c r="L107" i="1" s="1"/>
  <c r="T134" i="2"/>
  <c r="T82" i="1" s="1"/>
  <c r="T107" i="1" s="1"/>
  <c r="J134" i="2"/>
  <c r="J82" i="1" s="1"/>
  <c r="J107" i="1" s="1"/>
  <c r="M134" i="2"/>
  <c r="M82" i="1" s="1"/>
  <c r="M107" i="1" s="1"/>
  <c r="R134" i="2"/>
  <c r="R82" i="1" s="1"/>
  <c r="R107" i="1" s="1"/>
  <c r="N134" i="2"/>
  <c r="N82" i="1" s="1"/>
  <c r="N107" i="1" s="1"/>
  <c r="Q134" i="2"/>
  <c r="Q82" i="1" s="1"/>
  <c r="Q107" i="1" s="1"/>
  <c r="O134" i="2"/>
  <c r="O82" i="1" s="1"/>
  <c r="O107" i="1" s="1"/>
  <c r="AH63" i="1"/>
  <c r="AI15" i="1"/>
  <c r="AH15" i="1"/>
  <c r="AH132" i="1" s="1"/>
  <c r="B128" i="1"/>
  <c r="B134" i="1"/>
  <c r="B132" i="1"/>
  <c r="B131" i="1"/>
  <c r="B127" i="1"/>
  <c r="B133" i="1"/>
  <c r="B129" i="1"/>
  <c r="B130" i="1"/>
  <c r="W50" i="2"/>
  <c r="V50" i="2"/>
  <c r="V7" i="2"/>
  <c r="AE50" i="2"/>
  <c r="AA50" i="2"/>
  <c r="AD50" i="2"/>
  <c r="AB50" i="2"/>
  <c r="Z50" i="2"/>
  <c r="U50" i="2"/>
  <c r="AC50" i="2"/>
  <c r="X50" i="2"/>
  <c r="AF50" i="2"/>
  <c r="Y50" i="2"/>
  <c r="B12" i="2"/>
  <c r="B53" i="2"/>
  <c r="B112" i="1"/>
  <c r="B111" i="1"/>
  <c r="E85" i="1"/>
  <c r="E84" i="1"/>
  <c r="E83" i="1"/>
  <c r="E56" i="1"/>
  <c r="E57" i="1"/>
  <c r="E58" i="1"/>
  <c r="E59" i="1"/>
  <c r="E60" i="1"/>
  <c r="E61" i="1"/>
  <c r="E62" i="1"/>
  <c r="E55" i="1"/>
  <c r="U37" i="1"/>
  <c r="B71" i="1"/>
  <c r="B68" i="1"/>
  <c r="B69" i="1"/>
  <c r="B70" i="1"/>
  <c r="B67" i="1"/>
  <c r="AC82" i="1" l="1"/>
  <c r="V82" i="1"/>
  <c r="AF82" i="1"/>
  <c r="W82" i="1"/>
  <c r="AE82" i="1"/>
  <c r="Z82" i="1"/>
  <c r="AB82" i="1"/>
  <c r="X82" i="1"/>
  <c r="U82" i="1"/>
  <c r="AD82" i="1"/>
  <c r="Y82" i="1"/>
  <c r="AA82" i="1"/>
  <c r="AH82" i="1"/>
  <c r="AH107" i="1" s="1"/>
  <c r="AH123" i="1"/>
  <c r="AH122" i="1"/>
  <c r="AH121" i="1"/>
  <c r="AH120" i="1"/>
  <c r="AH116" i="1"/>
  <c r="AH115" i="1"/>
  <c r="AH114" i="1"/>
  <c r="AH68" i="1"/>
  <c r="AH71" i="1"/>
  <c r="AH74" i="1"/>
  <c r="AH133" i="1"/>
  <c r="AH118" i="1"/>
  <c r="AH112" i="1"/>
  <c r="AH67" i="1"/>
  <c r="AH70" i="1"/>
  <c r="AH125" i="1"/>
  <c r="AH119" i="1"/>
  <c r="AH73" i="1"/>
  <c r="AH135" i="1"/>
  <c r="AH134" i="1"/>
  <c r="AH129" i="1"/>
  <c r="AH117" i="1"/>
  <c r="AH128" i="1"/>
  <c r="AH131" i="1"/>
  <c r="AH130" i="1"/>
  <c r="AH69" i="1"/>
  <c r="AH113" i="1"/>
  <c r="AH124" i="1"/>
  <c r="AH127" i="1"/>
  <c r="AH126" i="1"/>
  <c r="AH72" i="1"/>
  <c r="W7" i="2"/>
  <c r="B54" i="2"/>
  <c r="B13" i="2"/>
  <c r="B73" i="1"/>
  <c r="AI82" i="1" l="1"/>
  <c r="B55" i="2"/>
  <c r="B14" i="2"/>
  <c r="X7" i="2"/>
  <c r="B74" i="1"/>
  <c r="B72" i="1"/>
  <c r="B15" i="2" l="1"/>
  <c r="B56" i="2"/>
  <c r="Y7" i="2"/>
  <c r="T63" i="1"/>
  <c r="S63" i="1"/>
  <c r="R63" i="1"/>
  <c r="Q63" i="1"/>
  <c r="P63" i="1"/>
  <c r="O63" i="1"/>
  <c r="N63" i="1"/>
  <c r="M63" i="1"/>
  <c r="L63" i="1"/>
  <c r="K63" i="1"/>
  <c r="J63" i="1"/>
  <c r="I63" i="1"/>
  <c r="J15" i="1"/>
  <c r="K15" i="1"/>
  <c r="L15" i="1"/>
  <c r="M15" i="1"/>
  <c r="N15" i="1"/>
  <c r="O15" i="1"/>
  <c r="P15" i="1"/>
  <c r="Q15" i="1"/>
  <c r="R15" i="1"/>
  <c r="S15" i="1"/>
  <c r="T15" i="1"/>
  <c r="U15" i="1"/>
  <c r="V15" i="1"/>
  <c r="W15" i="1"/>
  <c r="X15" i="1"/>
  <c r="Y15" i="1"/>
  <c r="Z15" i="1"/>
  <c r="AA15" i="1"/>
  <c r="AB15" i="1"/>
  <c r="AC15" i="1"/>
  <c r="AD15" i="1"/>
  <c r="AE15" i="1"/>
  <c r="AF15" i="1"/>
  <c r="I15" i="1"/>
  <c r="V26" i="1"/>
  <c r="V37" i="1" s="1"/>
  <c r="W26" i="1"/>
  <c r="W37" i="1" s="1"/>
  <c r="X26" i="1"/>
  <c r="X37" i="1" s="1"/>
  <c r="Y26" i="1"/>
  <c r="Y37" i="1" s="1"/>
  <c r="Z26" i="1"/>
  <c r="Z37" i="1" s="1"/>
  <c r="AA26" i="1"/>
  <c r="AA37" i="1" s="1"/>
  <c r="AB26" i="1"/>
  <c r="AB37" i="1" s="1"/>
  <c r="AC26" i="1"/>
  <c r="AC37" i="1" s="1"/>
  <c r="AD26" i="1"/>
  <c r="AD37" i="1" s="1"/>
  <c r="AE26" i="1"/>
  <c r="AE37" i="1" s="1"/>
  <c r="AF26" i="1"/>
  <c r="AF37" i="1" s="1"/>
  <c r="V27" i="1"/>
  <c r="V38" i="1" s="1"/>
  <c r="W27" i="1"/>
  <c r="W38" i="1" s="1"/>
  <c r="X27" i="1"/>
  <c r="X38" i="1" s="1"/>
  <c r="Y27" i="1"/>
  <c r="Y38" i="1" s="1"/>
  <c r="Z27" i="1"/>
  <c r="Z38" i="1" s="1"/>
  <c r="AA27" i="1"/>
  <c r="AA38" i="1" s="1"/>
  <c r="AB27" i="1"/>
  <c r="AB38" i="1" s="1"/>
  <c r="AC27" i="1"/>
  <c r="AC38" i="1" s="1"/>
  <c r="AD27" i="1"/>
  <c r="AD38" i="1" s="1"/>
  <c r="AE27" i="1"/>
  <c r="AE38" i="1" s="1"/>
  <c r="AF27" i="1"/>
  <c r="AF38" i="1" s="1"/>
  <c r="V28" i="1"/>
  <c r="V39" i="1" s="1"/>
  <c r="W28" i="1"/>
  <c r="W39" i="1" s="1"/>
  <c r="X28" i="1"/>
  <c r="X39" i="1" s="1"/>
  <c r="Y28" i="1"/>
  <c r="Y39" i="1" s="1"/>
  <c r="Z28" i="1"/>
  <c r="Z39" i="1" s="1"/>
  <c r="AA28" i="1"/>
  <c r="AA39" i="1" s="1"/>
  <c r="AB28" i="1"/>
  <c r="AB39" i="1" s="1"/>
  <c r="AC28" i="1"/>
  <c r="AC39" i="1" s="1"/>
  <c r="AD28" i="1"/>
  <c r="AD39" i="1" s="1"/>
  <c r="AE28" i="1"/>
  <c r="AE39" i="1" s="1"/>
  <c r="AF28" i="1"/>
  <c r="AF39" i="1" s="1"/>
  <c r="V29" i="1"/>
  <c r="V40" i="1" s="1"/>
  <c r="W29" i="1"/>
  <c r="W40" i="1" s="1"/>
  <c r="X29" i="1"/>
  <c r="X40" i="1" s="1"/>
  <c r="Y29" i="1"/>
  <c r="Y40" i="1" s="1"/>
  <c r="Z29" i="1"/>
  <c r="Z40" i="1" s="1"/>
  <c r="AA29" i="1"/>
  <c r="AA40" i="1" s="1"/>
  <c r="AB29" i="1"/>
  <c r="AB40" i="1" s="1"/>
  <c r="AC29" i="1"/>
  <c r="AC40" i="1" s="1"/>
  <c r="AD29" i="1"/>
  <c r="AD40" i="1" s="1"/>
  <c r="AE29" i="1"/>
  <c r="AE40" i="1" s="1"/>
  <c r="AF29" i="1"/>
  <c r="AF40" i="1" s="1"/>
  <c r="U27" i="1"/>
  <c r="U38" i="1" s="1"/>
  <c r="U28" i="1"/>
  <c r="U39" i="1" s="1"/>
  <c r="U29" i="1"/>
  <c r="U40" i="1" s="1"/>
  <c r="J26" i="1"/>
  <c r="K26" i="1"/>
  <c r="L26" i="1"/>
  <c r="M26" i="1"/>
  <c r="N26" i="1"/>
  <c r="O26" i="1"/>
  <c r="P26" i="1"/>
  <c r="Q26" i="1"/>
  <c r="R26" i="1"/>
  <c r="S26" i="1"/>
  <c r="T26" i="1"/>
  <c r="J27" i="1"/>
  <c r="K27" i="1"/>
  <c r="L27" i="1"/>
  <c r="M27" i="1"/>
  <c r="N27" i="1"/>
  <c r="O27" i="1"/>
  <c r="P27" i="1"/>
  <c r="Q27" i="1"/>
  <c r="R27" i="1"/>
  <c r="S27" i="1"/>
  <c r="T27" i="1"/>
  <c r="J28" i="1"/>
  <c r="K28" i="1"/>
  <c r="L28" i="1"/>
  <c r="M28" i="1"/>
  <c r="N28" i="1"/>
  <c r="O28" i="1"/>
  <c r="P28" i="1"/>
  <c r="Q28" i="1"/>
  <c r="R28" i="1"/>
  <c r="S28" i="1"/>
  <c r="T28" i="1"/>
  <c r="J29" i="1"/>
  <c r="K29" i="1"/>
  <c r="L29" i="1"/>
  <c r="M29" i="1"/>
  <c r="N29" i="1"/>
  <c r="O29" i="1"/>
  <c r="P29" i="1"/>
  <c r="Q29" i="1"/>
  <c r="R29" i="1"/>
  <c r="S29" i="1"/>
  <c r="T29" i="1"/>
  <c r="I27" i="1"/>
  <c r="I28" i="1"/>
  <c r="I29" i="1"/>
  <c r="I26" i="1"/>
  <c r="J7" i="1"/>
  <c r="K7" i="1" s="1"/>
  <c r="L7" i="1" s="1"/>
  <c r="M7" i="1" s="1"/>
  <c r="N7" i="1" s="1"/>
  <c r="O7" i="1" s="1"/>
  <c r="P7" i="1" s="1"/>
  <c r="Q7" i="1" s="1"/>
  <c r="R7" i="1" s="1"/>
  <c r="S7" i="1" s="1"/>
  <c r="T7" i="1" s="1"/>
  <c r="U7" i="1" s="1"/>
  <c r="AB48" i="1" l="1"/>
  <c r="W48" i="1"/>
  <c r="AI38" i="1"/>
  <c r="AC48" i="1"/>
  <c r="AD48" i="1"/>
  <c r="V48" i="1"/>
  <c r="AI37" i="1"/>
  <c r="AI39" i="1"/>
  <c r="AA48" i="1"/>
  <c r="U48" i="1"/>
  <c r="AE48" i="1"/>
  <c r="Z48" i="1"/>
  <c r="Y48" i="1"/>
  <c r="AI40" i="1"/>
  <c r="AF48" i="1"/>
  <c r="X48" i="1"/>
  <c r="I34" i="3"/>
  <c r="I40" i="3" s="1"/>
  <c r="Q34" i="3"/>
  <c r="Q40" i="3" s="1"/>
  <c r="J34" i="3"/>
  <c r="J40" i="3" s="1"/>
  <c r="R34" i="3"/>
  <c r="R45" i="3" s="1"/>
  <c r="K34" i="3"/>
  <c r="K40" i="3" s="1"/>
  <c r="S34" i="3"/>
  <c r="S40" i="3" s="1"/>
  <c r="L34" i="3"/>
  <c r="L40" i="3" s="1"/>
  <c r="T34" i="3"/>
  <c r="T40" i="3" s="1"/>
  <c r="P34" i="3"/>
  <c r="P45" i="3" s="1"/>
  <c r="M34" i="3"/>
  <c r="M45" i="3" s="1"/>
  <c r="N34" i="3"/>
  <c r="N45" i="3" s="1"/>
  <c r="O34" i="3"/>
  <c r="O40" i="3" s="1"/>
  <c r="AH26" i="1"/>
  <c r="AH29" i="1"/>
  <c r="AH27" i="1"/>
  <c r="AH28" i="1"/>
  <c r="AI28" i="1"/>
  <c r="AI27" i="1"/>
  <c r="AI26" i="1"/>
  <c r="AI29" i="1"/>
  <c r="R118" i="1"/>
  <c r="R123" i="1"/>
  <c r="R127" i="1"/>
  <c r="R114" i="1"/>
  <c r="R122" i="1"/>
  <c r="R131" i="1"/>
  <c r="R120" i="1"/>
  <c r="R113" i="1"/>
  <c r="R117" i="1"/>
  <c r="R121" i="1"/>
  <c r="R126" i="1"/>
  <c r="R125" i="1"/>
  <c r="R130" i="1"/>
  <c r="R135" i="1"/>
  <c r="R116" i="1"/>
  <c r="R119" i="1"/>
  <c r="R129" i="1"/>
  <c r="R133" i="1"/>
  <c r="R115" i="1"/>
  <c r="R124" i="1"/>
  <c r="R128" i="1"/>
  <c r="R132" i="1"/>
  <c r="R134" i="1"/>
  <c r="J118" i="1"/>
  <c r="J123" i="1"/>
  <c r="J114" i="1"/>
  <c r="J122" i="1"/>
  <c r="J131" i="1"/>
  <c r="J113" i="1"/>
  <c r="J117" i="1"/>
  <c r="J121" i="1"/>
  <c r="J126" i="1"/>
  <c r="J120" i="1"/>
  <c r="J125" i="1"/>
  <c r="J130" i="1"/>
  <c r="J135" i="1"/>
  <c r="J116" i="1"/>
  <c r="J119" i="1"/>
  <c r="J129" i="1"/>
  <c r="J133" i="1"/>
  <c r="J115" i="1"/>
  <c r="J127" i="1"/>
  <c r="J124" i="1"/>
  <c r="J128" i="1"/>
  <c r="J132" i="1"/>
  <c r="J134" i="1"/>
  <c r="O125" i="1"/>
  <c r="O130" i="1"/>
  <c r="O135" i="1"/>
  <c r="O127" i="1"/>
  <c r="O120" i="1"/>
  <c r="O116" i="1"/>
  <c r="O119" i="1"/>
  <c r="O129" i="1"/>
  <c r="O133" i="1"/>
  <c r="O115" i="1"/>
  <c r="O126" i="1"/>
  <c r="O124" i="1"/>
  <c r="O128" i="1"/>
  <c r="O132" i="1"/>
  <c r="O134" i="1"/>
  <c r="O118" i="1"/>
  <c r="O123" i="1"/>
  <c r="O113" i="1"/>
  <c r="O117" i="1"/>
  <c r="O114" i="1"/>
  <c r="O122" i="1"/>
  <c r="O131" i="1"/>
  <c r="O121" i="1"/>
  <c r="I114" i="1"/>
  <c r="I122" i="1"/>
  <c r="I131" i="1"/>
  <c r="I129" i="1"/>
  <c r="I133" i="1"/>
  <c r="I113" i="1"/>
  <c r="I117" i="1"/>
  <c r="I121" i="1"/>
  <c r="I126" i="1"/>
  <c r="I119" i="1"/>
  <c r="I125" i="1"/>
  <c r="I130" i="1"/>
  <c r="I135" i="1"/>
  <c r="I116" i="1"/>
  <c r="I120" i="1"/>
  <c r="I124" i="1"/>
  <c r="I128" i="1"/>
  <c r="I132" i="1"/>
  <c r="I134" i="1"/>
  <c r="I123" i="1"/>
  <c r="I115" i="1"/>
  <c r="I127" i="1"/>
  <c r="I118" i="1"/>
  <c r="N120" i="1"/>
  <c r="N135" i="1"/>
  <c r="N116" i="1"/>
  <c r="N119" i="1"/>
  <c r="N129" i="1"/>
  <c r="N133" i="1"/>
  <c r="N124" i="1"/>
  <c r="N128" i="1"/>
  <c r="N132" i="1"/>
  <c r="N134" i="1"/>
  <c r="N118" i="1"/>
  <c r="N123" i="1"/>
  <c r="N115" i="1"/>
  <c r="N127" i="1"/>
  <c r="N114" i="1"/>
  <c r="N122" i="1"/>
  <c r="N131" i="1"/>
  <c r="N130" i="1"/>
  <c r="N113" i="1"/>
  <c r="N117" i="1"/>
  <c r="N121" i="1"/>
  <c r="N126" i="1"/>
  <c r="N125" i="1"/>
  <c r="P113" i="1"/>
  <c r="P117" i="1"/>
  <c r="P121" i="1"/>
  <c r="P126" i="1"/>
  <c r="P124" i="1"/>
  <c r="P125" i="1"/>
  <c r="P130" i="1"/>
  <c r="P135" i="1"/>
  <c r="P134" i="1"/>
  <c r="P120" i="1"/>
  <c r="P128" i="1"/>
  <c r="P132" i="1"/>
  <c r="P116" i="1"/>
  <c r="P119" i="1"/>
  <c r="P129" i="1"/>
  <c r="P133" i="1"/>
  <c r="P131" i="1"/>
  <c r="P115" i="1"/>
  <c r="P127" i="1"/>
  <c r="P114" i="1"/>
  <c r="P122" i="1"/>
  <c r="P118" i="1"/>
  <c r="P123" i="1"/>
  <c r="T124" i="1"/>
  <c r="T128" i="1"/>
  <c r="T132" i="1"/>
  <c r="T134" i="1"/>
  <c r="T115" i="1"/>
  <c r="T127" i="1"/>
  <c r="T118" i="1"/>
  <c r="T123" i="1"/>
  <c r="T113" i="1"/>
  <c r="T121" i="1"/>
  <c r="T126" i="1"/>
  <c r="T114" i="1"/>
  <c r="T122" i="1"/>
  <c r="T131" i="1"/>
  <c r="T117" i="1"/>
  <c r="T125" i="1"/>
  <c r="T130" i="1"/>
  <c r="T135" i="1"/>
  <c r="T116" i="1"/>
  <c r="T119" i="1"/>
  <c r="T120" i="1"/>
  <c r="T129" i="1"/>
  <c r="T133" i="1"/>
  <c r="Q114" i="1"/>
  <c r="Q122" i="1"/>
  <c r="Q131" i="1"/>
  <c r="Q119" i="1"/>
  <c r="Q113" i="1"/>
  <c r="Q117" i="1"/>
  <c r="Q121" i="1"/>
  <c r="Q126" i="1"/>
  <c r="Q116" i="1"/>
  <c r="Q125" i="1"/>
  <c r="Q130" i="1"/>
  <c r="Q135" i="1"/>
  <c r="Q133" i="1"/>
  <c r="Q120" i="1"/>
  <c r="Q129" i="1"/>
  <c r="Q124" i="1"/>
  <c r="Q128" i="1"/>
  <c r="Q132" i="1"/>
  <c r="Q134" i="1"/>
  <c r="Q118" i="1"/>
  <c r="Q123" i="1"/>
  <c r="Q115" i="1"/>
  <c r="Q127" i="1"/>
  <c r="M116" i="1"/>
  <c r="M119" i="1"/>
  <c r="M129" i="1"/>
  <c r="M133" i="1"/>
  <c r="M122" i="1"/>
  <c r="M131" i="1"/>
  <c r="M124" i="1"/>
  <c r="M128" i="1"/>
  <c r="M132" i="1"/>
  <c r="M134" i="1"/>
  <c r="M114" i="1"/>
  <c r="M115" i="1"/>
  <c r="M127" i="1"/>
  <c r="M118" i="1"/>
  <c r="M123" i="1"/>
  <c r="M113" i="1"/>
  <c r="M117" i="1"/>
  <c r="M121" i="1"/>
  <c r="M126" i="1"/>
  <c r="M125" i="1"/>
  <c r="M130" i="1"/>
  <c r="M135" i="1"/>
  <c r="M120" i="1"/>
  <c r="L124" i="1"/>
  <c r="L128" i="1"/>
  <c r="L132" i="1"/>
  <c r="L134" i="1"/>
  <c r="L126" i="1"/>
  <c r="L115" i="1"/>
  <c r="L127" i="1"/>
  <c r="L118" i="1"/>
  <c r="L123" i="1"/>
  <c r="L117" i="1"/>
  <c r="L114" i="1"/>
  <c r="L122" i="1"/>
  <c r="L131" i="1"/>
  <c r="L113" i="1"/>
  <c r="L121" i="1"/>
  <c r="L125" i="1"/>
  <c r="L130" i="1"/>
  <c r="L135" i="1"/>
  <c r="L129" i="1"/>
  <c r="L133" i="1"/>
  <c r="L120" i="1"/>
  <c r="L116" i="1"/>
  <c r="L119" i="1"/>
  <c r="S115" i="1"/>
  <c r="S127" i="1"/>
  <c r="S118" i="1"/>
  <c r="S123" i="1"/>
  <c r="S125" i="1"/>
  <c r="S134" i="1"/>
  <c r="S114" i="1"/>
  <c r="S122" i="1"/>
  <c r="S131" i="1"/>
  <c r="S130" i="1"/>
  <c r="S135" i="1"/>
  <c r="S113" i="1"/>
  <c r="S117" i="1"/>
  <c r="S121" i="1"/>
  <c r="S126" i="1"/>
  <c r="S128" i="1"/>
  <c r="S120" i="1"/>
  <c r="S124" i="1"/>
  <c r="S116" i="1"/>
  <c r="S119" i="1"/>
  <c r="S129" i="1"/>
  <c r="S133" i="1"/>
  <c r="S132" i="1"/>
  <c r="K115" i="1"/>
  <c r="K127" i="1"/>
  <c r="K135" i="1"/>
  <c r="K118" i="1"/>
  <c r="K123" i="1"/>
  <c r="K130" i="1"/>
  <c r="K114" i="1"/>
  <c r="K122" i="1"/>
  <c r="K131" i="1"/>
  <c r="K125" i="1"/>
  <c r="K113" i="1"/>
  <c r="K117" i="1"/>
  <c r="K121" i="1"/>
  <c r="K126" i="1"/>
  <c r="K120" i="1"/>
  <c r="K132" i="1"/>
  <c r="K134" i="1"/>
  <c r="K116" i="1"/>
  <c r="K119" i="1"/>
  <c r="K129" i="1"/>
  <c r="K133" i="1"/>
  <c r="K124" i="1"/>
  <c r="K128" i="1"/>
  <c r="Z7" i="2"/>
  <c r="B57" i="2"/>
  <c r="B16" i="2"/>
  <c r="T112" i="1"/>
  <c r="L112" i="1"/>
  <c r="M112" i="1"/>
  <c r="R112" i="1"/>
  <c r="J112" i="1"/>
  <c r="S112" i="1"/>
  <c r="I112" i="1"/>
  <c r="Q112" i="1"/>
  <c r="P112" i="1"/>
  <c r="O112" i="1"/>
  <c r="K112" i="1"/>
  <c r="N112" i="1"/>
  <c r="U30" i="1"/>
  <c r="AC30" i="1"/>
  <c r="V7" i="1"/>
  <c r="Y30" i="1"/>
  <c r="AA30" i="1"/>
  <c r="Z30" i="1"/>
  <c r="AF30" i="1"/>
  <c r="X30" i="1"/>
  <c r="AB30" i="1"/>
  <c r="AE30" i="1"/>
  <c r="W30" i="1"/>
  <c r="AD30" i="1"/>
  <c r="V30" i="1"/>
  <c r="P30" i="1"/>
  <c r="I30" i="1"/>
  <c r="N30" i="1"/>
  <c r="O30" i="1"/>
  <c r="K30" i="1"/>
  <c r="Q30" i="1"/>
  <c r="S30" i="1"/>
  <c r="J30" i="1"/>
  <c r="M30" i="1"/>
  <c r="L30" i="1"/>
  <c r="R30" i="1"/>
  <c r="T30" i="1"/>
  <c r="X40" i="3" l="1"/>
  <c r="V40" i="3"/>
  <c r="W40" i="3"/>
  <c r="U40" i="3"/>
  <c r="AB50" i="1"/>
  <c r="AI48" i="1"/>
  <c r="T50" i="1"/>
  <c r="T77" i="1" s="1"/>
  <c r="T78" i="1" s="1"/>
  <c r="X50" i="1"/>
  <c r="Q50" i="1"/>
  <c r="Q77" i="1" s="1"/>
  <c r="Q78" i="1" s="1"/>
  <c r="W50" i="1"/>
  <c r="K50" i="1"/>
  <c r="K77" i="1" s="1"/>
  <c r="K78" i="1" s="1"/>
  <c r="AE50" i="1"/>
  <c r="AC50" i="1"/>
  <c r="U50" i="1"/>
  <c r="L50" i="1"/>
  <c r="L77" i="1" s="1"/>
  <c r="O50" i="1"/>
  <c r="O77" i="1" s="1"/>
  <c r="AF50" i="1"/>
  <c r="M50" i="1"/>
  <c r="M77" i="1" s="1"/>
  <c r="R50" i="1"/>
  <c r="R77" i="1" s="1"/>
  <c r="R78" i="1" s="1"/>
  <c r="P50" i="1"/>
  <c r="P77" i="1" s="1"/>
  <c r="P78" i="1" s="1"/>
  <c r="V50" i="1"/>
  <c r="N50" i="1"/>
  <c r="N77" i="1" s="1"/>
  <c r="I50" i="1"/>
  <c r="I77" i="1" s="1"/>
  <c r="I78" i="1" s="1"/>
  <c r="Z50" i="1"/>
  <c r="J50" i="1"/>
  <c r="J77" i="1" s="1"/>
  <c r="AA50" i="1"/>
  <c r="S50" i="1"/>
  <c r="S77" i="1" s="1"/>
  <c r="S78" i="1" s="1"/>
  <c r="AD50" i="1"/>
  <c r="Y50" i="1"/>
  <c r="O68" i="1"/>
  <c r="O67" i="1"/>
  <c r="O70" i="1"/>
  <c r="O74" i="1"/>
  <c r="O69" i="1"/>
  <c r="O71" i="1"/>
  <c r="O73" i="1"/>
  <c r="O72" i="1"/>
  <c r="N67" i="1"/>
  <c r="N74" i="1"/>
  <c r="N69" i="1"/>
  <c r="N71" i="1"/>
  <c r="N73" i="1"/>
  <c r="N70" i="1"/>
  <c r="N72" i="1"/>
  <c r="N68" i="1"/>
  <c r="I68" i="1"/>
  <c r="I70" i="1"/>
  <c r="I72" i="1"/>
  <c r="I74" i="1"/>
  <c r="I71" i="1"/>
  <c r="I67" i="1"/>
  <c r="I73" i="1"/>
  <c r="I69" i="1"/>
  <c r="P72" i="1"/>
  <c r="P67" i="1"/>
  <c r="P70" i="1"/>
  <c r="P69" i="1"/>
  <c r="P71" i="1"/>
  <c r="P73" i="1"/>
  <c r="P68" i="1"/>
  <c r="P74" i="1"/>
  <c r="R74" i="1"/>
  <c r="R71" i="1"/>
  <c r="R68" i="1"/>
  <c r="R70" i="1"/>
  <c r="R72" i="1"/>
  <c r="R67" i="1"/>
  <c r="R69" i="1"/>
  <c r="R73" i="1"/>
  <c r="T67" i="1"/>
  <c r="T73" i="1"/>
  <c r="T69" i="1"/>
  <c r="T71" i="1"/>
  <c r="T68" i="1"/>
  <c r="T70" i="1"/>
  <c r="T72" i="1"/>
  <c r="T74" i="1"/>
  <c r="J69" i="1"/>
  <c r="J68" i="1"/>
  <c r="J70" i="1"/>
  <c r="J72" i="1"/>
  <c r="J74" i="1"/>
  <c r="J67" i="1"/>
  <c r="J73" i="1"/>
  <c r="J71" i="1"/>
  <c r="K71" i="1"/>
  <c r="K67" i="1"/>
  <c r="K68" i="1"/>
  <c r="K70" i="1"/>
  <c r="K72" i="1"/>
  <c r="K74" i="1"/>
  <c r="K69" i="1"/>
  <c r="K73" i="1"/>
  <c r="L71" i="1"/>
  <c r="L67" i="1"/>
  <c r="L68" i="1"/>
  <c r="L70" i="1"/>
  <c r="L72" i="1"/>
  <c r="L74" i="1"/>
  <c r="L69" i="1"/>
  <c r="L73" i="1"/>
  <c r="M69" i="1"/>
  <c r="M71" i="1"/>
  <c r="M73" i="1"/>
  <c r="M68" i="1"/>
  <c r="M72" i="1"/>
  <c r="M70" i="1"/>
  <c r="M67" i="1"/>
  <c r="M74" i="1"/>
  <c r="S73" i="1"/>
  <c r="S71" i="1"/>
  <c r="S68" i="1"/>
  <c r="S70" i="1"/>
  <c r="S72" i="1"/>
  <c r="S74" i="1"/>
  <c r="S67" i="1"/>
  <c r="S69" i="1"/>
  <c r="Q68" i="1"/>
  <c r="Q70" i="1"/>
  <c r="Q72" i="1"/>
  <c r="Q74" i="1"/>
  <c r="Q73" i="1"/>
  <c r="Q69" i="1"/>
  <c r="Q67" i="1"/>
  <c r="Q71" i="1"/>
  <c r="I45" i="3"/>
  <c r="M40" i="3"/>
  <c r="Y40" i="3" s="1"/>
  <c r="P40" i="3"/>
  <c r="S45" i="3"/>
  <c r="K45" i="3"/>
  <c r="Q45" i="3"/>
  <c r="AD45" i="3" s="1"/>
  <c r="L45" i="3"/>
  <c r="Z45" i="3" s="1"/>
  <c r="R40" i="3"/>
  <c r="AF40" i="3" s="1"/>
  <c r="O45" i="3"/>
  <c r="AB45" i="3" s="1"/>
  <c r="J45" i="3"/>
  <c r="N40" i="3"/>
  <c r="AB40" i="3" s="1"/>
  <c r="T45" i="3"/>
  <c r="AH30" i="1"/>
  <c r="W33" i="3"/>
  <c r="V33" i="3"/>
  <c r="Y33" i="3"/>
  <c r="AE33" i="3"/>
  <c r="AC33" i="3"/>
  <c r="AB33" i="3"/>
  <c r="AA33" i="3"/>
  <c r="U33" i="3"/>
  <c r="AF33" i="3"/>
  <c r="AD33" i="3"/>
  <c r="Z33" i="3"/>
  <c r="X33" i="3"/>
  <c r="J33" i="3"/>
  <c r="J39" i="3" s="1"/>
  <c r="M33" i="3"/>
  <c r="M39" i="3" s="1"/>
  <c r="S33" i="3"/>
  <c r="S39" i="3" s="1"/>
  <c r="K33" i="3"/>
  <c r="K39" i="3" s="1"/>
  <c r="Q33" i="3"/>
  <c r="Q39" i="3" s="1"/>
  <c r="O33" i="3"/>
  <c r="O39" i="3" s="1"/>
  <c r="T33" i="3"/>
  <c r="T39" i="3" s="1"/>
  <c r="R33" i="3"/>
  <c r="R39" i="3" s="1"/>
  <c r="N33" i="3"/>
  <c r="N39" i="3" s="1"/>
  <c r="L33" i="3"/>
  <c r="L39" i="3" s="1"/>
  <c r="I33" i="3"/>
  <c r="I39" i="3" s="1"/>
  <c r="P33" i="3"/>
  <c r="P39" i="3" s="1"/>
  <c r="AD31" i="1"/>
  <c r="Y31" i="1"/>
  <c r="AB31" i="1"/>
  <c r="W31" i="1"/>
  <c r="V31" i="1"/>
  <c r="AA31" i="1"/>
  <c r="AE31" i="1"/>
  <c r="AC31" i="1"/>
  <c r="U31" i="1"/>
  <c r="X31" i="1"/>
  <c r="AF31" i="1"/>
  <c r="Z31" i="1"/>
  <c r="Y127" i="1"/>
  <c r="V119" i="1"/>
  <c r="V90" i="1" s="1"/>
  <c r="W128" i="1"/>
  <c r="AB134" i="1"/>
  <c r="U134" i="1"/>
  <c r="U105" i="1" s="1"/>
  <c r="W134" i="1"/>
  <c r="AC134" i="1"/>
  <c r="X134" i="1"/>
  <c r="V134" i="1"/>
  <c r="V105" i="1" s="1"/>
  <c r="AD134" i="1"/>
  <c r="Z134" i="1"/>
  <c r="Y134" i="1"/>
  <c r="AA134" i="1"/>
  <c r="AB125" i="1"/>
  <c r="Z125" i="1"/>
  <c r="X125" i="1"/>
  <c r="Y125" i="1"/>
  <c r="AD125" i="1"/>
  <c r="V125" i="1"/>
  <c r="V96" i="1" s="1"/>
  <c r="AE125" i="1"/>
  <c r="AA125" i="1"/>
  <c r="AC125" i="1"/>
  <c r="U125" i="1"/>
  <c r="U96" i="1" s="1"/>
  <c r="W125" i="1"/>
  <c r="V131" i="1"/>
  <c r="V102" i="1" s="1"/>
  <c r="AB131" i="1"/>
  <c r="Y131" i="1"/>
  <c r="AA131" i="1"/>
  <c r="AF131" i="1"/>
  <c r="W131" i="1"/>
  <c r="X131" i="1"/>
  <c r="AC131" i="1"/>
  <c r="U131" i="1"/>
  <c r="U102" i="1" s="1"/>
  <c r="AE131" i="1"/>
  <c r="AD131" i="1"/>
  <c r="Y132" i="1"/>
  <c r="AA132" i="1"/>
  <c r="V132" i="1"/>
  <c r="V103" i="1" s="1"/>
  <c r="AD132" i="1"/>
  <c r="U132" i="1"/>
  <c r="U103" i="1" s="1"/>
  <c r="W132" i="1"/>
  <c r="AE132" i="1"/>
  <c r="X132" i="1"/>
  <c r="AF132" i="1"/>
  <c r="AC132" i="1"/>
  <c r="AB132" i="1"/>
  <c r="Z132" i="1"/>
  <c r="W115" i="1"/>
  <c r="AD135" i="1"/>
  <c r="U128" i="1"/>
  <c r="U99" i="1" s="1"/>
  <c r="AE128" i="1"/>
  <c r="AB128" i="1"/>
  <c r="V128" i="1"/>
  <c r="V99" i="1" s="1"/>
  <c r="AD128" i="1"/>
  <c r="AF128" i="1"/>
  <c r="AC128" i="1"/>
  <c r="X128" i="1"/>
  <c r="AA128" i="1"/>
  <c r="Z128" i="1"/>
  <c r="AE126" i="1"/>
  <c r="AA126" i="1"/>
  <c r="Z126" i="1"/>
  <c r="Y126" i="1"/>
  <c r="AB126" i="1"/>
  <c r="U126" i="1"/>
  <c r="U97" i="1" s="1"/>
  <c r="W126" i="1"/>
  <c r="AC126" i="1"/>
  <c r="X126" i="1"/>
  <c r="V126" i="1"/>
  <c r="V97" i="1" s="1"/>
  <c r="AD126" i="1"/>
  <c r="AF126" i="1"/>
  <c r="U114" i="1"/>
  <c r="U85" i="1" s="1"/>
  <c r="Y114" i="1"/>
  <c r="AA114" i="1"/>
  <c r="AD114" i="1"/>
  <c r="AB114" i="1"/>
  <c r="V114" i="1"/>
  <c r="V85" i="1" s="1"/>
  <c r="Z114" i="1"/>
  <c r="AF114" i="1"/>
  <c r="AE114" i="1"/>
  <c r="Z120" i="1"/>
  <c r="U124" i="1"/>
  <c r="U95" i="1" s="1"/>
  <c r="AF124" i="1"/>
  <c r="X124" i="1"/>
  <c r="AC124" i="1"/>
  <c r="AE124" i="1"/>
  <c r="Z124" i="1"/>
  <c r="V124" i="1"/>
  <c r="V95" i="1" s="1"/>
  <c r="W124" i="1"/>
  <c r="AB124" i="1"/>
  <c r="AD124" i="1"/>
  <c r="Y124" i="1"/>
  <c r="X121" i="1"/>
  <c r="V121" i="1"/>
  <c r="V92" i="1" s="1"/>
  <c r="AD121" i="1"/>
  <c r="AE121" i="1"/>
  <c r="AB121" i="1"/>
  <c r="W121" i="1"/>
  <c r="U121" i="1"/>
  <c r="U92" i="1" s="1"/>
  <c r="AA121" i="1"/>
  <c r="AF121" i="1"/>
  <c r="AC121" i="1"/>
  <c r="Z121" i="1"/>
  <c r="AF134" i="1"/>
  <c r="Z131" i="1"/>
  <c r="AE134" i="1"/>
  <c r="Y118" i="1"/>
  <c r="AA118" i="1"/>
  <c r="X118" i="1"/>
  <c r="AB118" i="1"/>
  <c r="AF118" i="1"/>
  <c r="U118" i="1"/>
  <c r="U89" i="1" s="1"/>
  <c r="Z118" i="1"/>
  <c r="AC118" i="1"/>
  <c r="V118" i="1"/>
  <c r="V89" i="1" s="1"/>
  <c r="AD118" i="1"/>
  <c r="W118" i="1"/>
  <c r="AE118" i="1"/>
  <c r="AE120" i="1"/>
  <c r="AA120" i="1"/>
  <c r="V120" i="1"/>
  <c r="V91" i="1" s="1"/>
  <c r="AD120" i="1"/>
  <c r="AC120" i="1"/>
  <c r="AF120" i="1"/>
  <c r="U120" i="1"/>
  <c r="U91" i="1" s="1"/>
  <c r="W120" i="1"/>
  <c r="X120" i="1"/>
  <c r="AB120" i="1"/>
  <c r="AB117" i="1"/>
  <c r="Z117" i="1"/>
  <c r="AE117" i="1"/>
  <c r="W117" i="1"/>
  <c r="AC117" i="1"/>
  <c r="AD117" i="1"/>
  <c r="U117" i="1"/>
  <c r="U88" i="1" s="1"/>
  <c r="Y117" i="1"/>
  <c r="V117" i="1"/>
  <c r="V88" i="1" s="1"/>
  <c r="AF117" i="1"/>
  <c r="AA117" i="1"/>
  <c r="X117" i="1"/>
  <c r="Y128" i="1"/>
  <c r="U122" i="1"/>
  <c r="U93" i="1" s="1"/>
  <c r="AC122" i="1"/>
  <c r="AD122" i="1"/>
  <c r="AF122" i="1"/>
  <c r="Y122" i="1"/>
  <c r="AB122" i="1"/>
  <c r="V122" i="1"/>
  <c r="V93" i="1" s="1"/>
  <c r="AA122" i="1"/>
  <c r="Z122" i="1"/>
  <c r="AE122" i="1"/>
  <c r="AA124" i="1"/>
  <c r="U130" i="1"/>
  <c r="U101" i="1" s="1"/>
  <c r="X122" i="1"/>
  <c r="AC114" i="1"/>
  <c r="Z127" i="1"/>
  <c r="V127" i="1"/>
  <c r="V98" i="1" s="1"/>
  <c r="X127" i="1"/>
  <c r="AA127" i="1"/>
  <c r="AF127" i="1"/>
  <c r="U127" i="1"/>
  <c r="U98" i="1" s="1"/>
  <c r="W127" i="1"/>
  <c r="AC127" i="1"/>
  <c r="AE127" i="1"/>
  <c r="AB127" i="1"/>
  <c r="V116" i="1"/>
  <c r="V87" i="1" s="1"/>
  <c r="AB116" i="1"/>
  <c r="Y116" i="1"/>
  <c r="U116" i="1"/>
  <c r="U87" i="1" s="1"/>
  <c r="AF116" i="1"/>
  <c r="AA116" i="1"/>
  <c r="X116" i="1"/>
  <c r="AD116" i="1"/>
  <c r="AE116" i="1"/>
  <c r="Z116" i="1"/>
  <c r="W116" i="1"/>
  <c r="AC116" i="1"/>
  <c r="X113" i="1"/>
  <c r="V113" i="1"/>
  <c r="V84" i="1" s="1"/>
  <c r="AD113" i="1"/>
  <c r="AF113" i="1"/>
  <c r="W113" i="1"/>
  <c r="U113" i="1"/>
  <c r="U84" i="1" s="1"/>
  <c r="Z113" i="1"/>
  <c r="AC113" i="1"/>
  <c r="AB113" i="1"/>
  <c r="AA113" i="1"/>
  <c r="AE113" i="1"/>
  <c r="Y113" i="1"/>
  <c r="W122" i="1"/>
  <c r="V129" i="1"/>
  <c r="V100" i="1" s="1"/>
  <c r="X114" i="1"/>
  <c r="Y121" i="1"/>
  <c r="AD127" i="1"/>
  <c r="V115" i="1"/>
  <c r="V86" i="1" s="1"/>
  <c r="AB115" i="1"/>
  <c r="AC115" i="1"/>
  <c r="Z115" i="1"/>
  <c r="AD115" i="1"/>
  <c r="U115" i="1"/>
  <c r="U86" i="1" s="1"/>
  <c r="AF115" i="1"/>
  <c r="Y115" i="1"/>
  <c r="AE115" i="1"/>
  <c r="AA115" i="1"/>
  <c r="X115" i="1"/>
  <c r="X135" i="1"/>
  <c r="U135" i="1"/>
  <c r="U106" i="1" s="1"/>
  <c r="V135" i="1"/>
  <c r="V106" i="1" s="1"/>
  <c r="Y135" i="1"/>
  <c r="W135" i="1"/>
  <c r="AE135" i="1"/>
  <c r="AA135" i="1"/>
  <c r="AF135" i="1"/>
  <c r="Z135" i="1"/>
  <c r="AC135" i="1"/>
  <c r="AB135" i="1"/>
  <c r="AB133" i="1"/>
  <c r="X133" i="1"/>
  <c r="Y133" i="1"/>
  <c r="Z133" i="1"/>
  <c r="AF133" i="1"/>
  <c r="AD133" i="1"/>
  <c r="V133" i="1"/>
  <c r="V104" i="1" s="1"/>
  <c r="AC133" i="1"/>
  <c r="AA133" i="1"/>
  <c r="U133" i="1"/>
  <c r="U104" i="1" s="1"/>
  <c r="AE133" i="1"/>
  <c r="W133" i="1"/>
  <c r="W114" i="1"/>
  <c r="Z119" i="1"/>
  <c r="X119" i="1"/>
  <c r="AF119" i="1"/>
  <c r="AB119" i="1"/>
  <c r="Y119" i="1"/>
  <c r="AA119" i="1"/>
  <c r="AD119" i="1"/>
  <c r="W119" i="1"/>
  <c r="AE119" i="1"/>
  <c r="U119" i="1"/>
  <c r="U90" i="1" s="1"/>
  <c r="AC119" i="1"/>
  <c r="AF125" i="1"/>
  <c r="V123" i="1"/>
  <c r="V94" i="1" s="1"/>
  <c r="AB123" i="1"/>
  <c r="Z123" i="1"/>
  <c r="Y123" i="1"/>
  <c r="AD123" i="1"/>
  <c r="W123" i="1"/>
  <c r="AF123" i="1"/>
  <c r="AC123" i="1"/>
  <c r="AA123" i="1"/>
  <c r="X123" i="1"/>
  <c r="U123" i="1"/>
  <c r="U94" i="1" s="1"/>
  <c r="AE123" i="1"/>
  <c r="AC130" i="1"/>
  <c r="Z130" i="1"/>
  <c r="AA130" i="1"/>
  <c r="AB130" i="1"/>
  <c r="X130" i="1"/>
  <c r="W130" i="1"/>
  <c r="AD130" i="1"/>
  <c r="Y130" i="1"/>
  <c r="AF130" i="1"/>
  <c r="V130" i="1"/>
  <c r="V101" i="1" s="1"/>
  <c r="AE130" i="1"/>
  <c r="X129" i="1"/>
  <c r="AD129" i="1"/>
  <c r="AE129" i="1"/>
  <c r="AF129" i="1"/>
  <c r="W129" i="1"/>
  <c r="AB129" i="1"/>
  <c r="AC129" i="1"/>
  <c r="Y129" i="1"/>
  <c r="AA129" i="1"/>
  <c r="U129" i="1"/>
  <c r="U100" i="1" s="1"/>
  <c r="Z129" i="1"/>
  <c r="Y120" i="1"/>
  <c r="AA7" i="2"/>
  <c r="B17" i="2"/>
  <c r="B58" i="2"/>
  <c r="Z112" i="1"/>
  <c r="AE112" i="1"/>
  <c r="AA112" i="1"/>
  <c r="U112" i="1"/>
  <c r="U83" i="1" s="1"/>
  <c r="Y112" i="1"/>
  <c r="AB112" i="1"/>
  <c r="AF112" i="1"/>
  <c r="AC112" i="1"/>
  <c r="V112" i="1"/>
  <c r="V83" i="1" s="1"/>
  <c r="AD112" i="1"/>
  <c r="W112" i="1"/>
  <c r="X112" i="1"/>
  <c r="W7" i="1"/>
  <c r="AD40" i="3" l="1"/>
  <c r="AE40" i="3"/>
  <c r="AA40" i="3"/>
  <c r="AC40" i="3"/>
  <c r="Z40" i="3"/>
  <c r="Y51" i="1"/>
  <c r="AF51" i="1"/>
  <c r="Z51" i="1"/>
  <c r="X51" i="1"/>
  <c r="AD51" i="1"/>
  <c r="AC51" i="1"/>
  <c r="AE51" i="1"/>
  <c r="V51" i="1"/>
  <c r="AB68" i="1"/>
  <c r="X67" i="1"/>
  <c r="AA51" i="1"/>
  <c r="U51" i="1"/>
  <c r="AB71" i="1"/>
  <c r="AH77" i="1"/>
  <c r="AH78" i="1" s="1"/>
  <c r="AH50" i="1"/>
  <c r="Y72" i="1"/>
  <c r="Y70" i="1"/>
  <c r="W51" i="1"/>
  <c r="AB51" i="1"/>
  <c r="AD74" i="1"/>
  <c r="AD70" i="1"/>
  <c r="AB73" i="1"/>
  <c r="AE67" i="1"/>
  <c r="AE73" i="1"/>
  <c r="W67" i="1"/>
  <c r="W55" i="1" s="1"/>
  <c r="AA72" i="1"/>
  <c r="AE72" i="1"/>
  <c r="AC67" i="1"/>
  <c r="V74" i="1"/>
  <c r="V62" i="1" s="1"/>
  <c r="Z72" i="1"/>
  <c r="AF70" i="1"/>
  <c r="AE68" i="1"/>
  <c r="W69" i="1"/>
  <c r="W57" i="1" s="1"/>
  <c r="Z68" i="1"/>
  <c r="AE74" i="1"/>
  <c r="X71" i="1"/>
  <c r="AB69" i="1"/>
  <c r="Y74" i="1"/>
  <c r="X70" i="1"/>
  <c r="W74" i="1"/>
  <c r="W62" i="1" s="1"/>
  <c r="U68" i="1"/>
  <c r="U56" i="1" s="1"/>
  <c r="AF68" i="1"/>
  <c r="Z69" i="1"/>
  <c r="U70" i="1"/>
  <c r="U58" i="1" s="1"/>
  <c r="AE70" i="1"/>
  <c r="Z73" i="1"/>
  <c r="AD72" i="1"/>
  <c r="AF72" i="1"/>
  <c r="W71" i="1"/>
  <c r="W59" i="1" s="1"/>
  <c r="AC74" i="1"/>
  <c r="AF74" i="1"/>
  <c r="AD67" i="1"/>
  <c r="Y69" i="1"/>
  <c r="X74" i="1"/>
  <c r="AD68" i="1"/>
  <c r="W72" i="1"/>
  <c r="W60" i="1" s="1"/>
  <c r="AB70" i="1"/>
  <c r="X72" i="1"/>
  <c r="U74" i="1"/>
  <c r="U62" i="1" s="1"/>
  <c r="W68" i="1"/>
  <c r="W56" i="1" s="1"/>
  <c r="AA73" i="1"/>
  <c r="V71" i="1"/>
  <c r="V59" i="1" s="1"/>
  <c r="AA69" i="1"/>
  <c r="AC72" i="1"/>
  <c r="AA70" i="1"/>
  <c r="AA71" i="1"/>
  <c r="AB74" i="1"/>
  <c r="V69" i="1"/>
  <c r="V57" i="1" s="1"/>
  <c r="AC73" i="1"/>
  <c r="AC71" i="1"/>
  <c r="AA74" i="1"/>
  <c r="Z67" i="1"/>
  <c r="AA67" i="1"/>
  <c r="Y68" i="1"/>
  <c r="X68" i="1"/>
  <c r="AD73" i="1"/>
  <c r="V67" i="1"/>
  <c r="V55" i="1" s="1"/>
  <c r="AD69" i="1"/>
  <c r="V73" i="1"/>
  <c r="V61" i="1" s="1"/>
  <c r="AB67" i="1"/>
  <c r="V70" i="1"/>
  <c r="V58" i="1" s="1"/>
  <c r="AB72" i="1"/>
  <c r="AC69" i="1"/>
  <c r="AF73" i="1"/>
  <c r="U71" i="1"/>
  <c r="U59" i="1" s="1"/>
  <c r="Y67" i="1"/>
  <c r="AC70" i="1"/>
  <c r="W73" i="1"/>
  <c r="W61" i="1" s="1"/>
  <c r="AE71" i="1"/>
  <c r="AA68" i="1"/>
  <c r="W70" i="1"/>
  <c r="W58" i="1" s="1"/>
  <c r="AD71" i="1"/>
  <c r="AF69" i="1"/>
  <c r="U72" i="1"/>
  <c r="U60" i="1" s="1"/>
  <c r="V68" i="1"/>
  <c r="V56" i="1" s="1"/>
  <c r="X69" i="1"/>
  <c r="Y73" i="1"/>
  <c r="Y71" i="1"/>
  <c r="AC68" i="1"/>
  <c r="AE69" i="1"/>
  <c r="Z70" i="1"/>
  <c r="U73" i="1"/>
  <c r="U61" i="1" s="1"/>
  <c r="V72" i="1"/>
  <c r="V60" i="1" s="1"/>
  <c r="Z71" i="1"/>
  <c r="Z74" i="1"/>
  <c r="U67" i="1"/>
  <c r="U55" i="1" s="1"/>
  <c r="U69" i="1"/>
  <c r="U57" i="1" s="1"/>
  <c r="X73" i="1"/>
  <c r="AF71" i="1"/>
  <c r="AF67" i="1"/>
  <c r="AF45" i="3"/>
  <c r="AE45" i="3"/>
  <c r="U45" i="3"/>
  <c r="W45" i="3"/>
  <c r="V45" i="3"/>
  <c r="Y45" i="3"/>
  <c r="AA45" i="3"/>
  <c r="AC45" i="3"/>
  <c r="X45" i="3"/>
  <c r="W83" i="1"/>
  <c r="W94" i="1"/>
  <c r="W93" i="1"/>
  <c r="W84" i="1"/>
  <c r="W91" i="1"/>
  <c r="W102" i="1"/>
  <c r="W105" i="1"/>
  <c r="W106" i="1"/>
  <c r="W98" i="1"/>
  <c r="W92" i="1"/>
  <c r="W97" i="1"/>
  <c r="W100" i="1"/>
  <c r="W90" i="1"/>
  <c r="W85" i="1"/>
  <c r="W95" i="1"/>
  <c r="W103" i="1"/>
  <c r="W87" i="1"/>
  <c r="W86" i="1"/>
  <c r="W96" i="1"/>
  <c r="W89" i="1"/>
  <c r="W104" i="1"/>
  <c r="W88" i="1"/>
  <c r="W101" i="1"/>
  <c r="W99" i="1"/>
  <c r="S137" i="1"/>
  <c r="S138" i="1" s="1"/>
  <c r="Z39" i="3"/>
  <c r="Z36" i="3" s="1"/>
  <c r="AA39" i="3"/>
  <c r="AA36" i="3" s="1"/>
  <c r="T137" i="1"/>
  <c r="T142" i="1" s="1"/>
  <c r="AD39" i="3"/>
  <c r="AD36" i="3" s="1"/>
  <c r="P137" i="1"/>
  <c r="P138" i="1" s="1"/>
  <c r="R137" i="1"/>
  <c r="R138" i="1" s="1"/>
  <c r="L137" i="1"/>
  <c r="L138" i="1" s="1"/>
  <c r="L78" i="1"/>
  <c r="O137" i="1"/>
  <c r="O138" i="1" s="1"/>
  <c r="O78" i="1"/>
  <c r="M137" i="1"/>
  <c r="M78" i="1"/>
  <c r="N137" i="1"/>
  <c r="N138" i="1" s="1"/>
  <c r="N78" i="1"/>
  <c r="J137" i="1"/>
  <c r="J138" i="1" s="1"/>
  <c r="J78" i="1"/>
  <c r="Q137" i="1"/>
  <c r="Q138" i="1" s="1"/>
  <c r="I137" i="1"/>
  <c r="K137" i="1"/>
  <c r="V39" i="3"/>
  <c r="V36" i="3" s="1"/>
  <c r="U39" i="3"/>
  <c r="U36" i="3" s="1"/>
  <c r="W39" i="3"/>
  <c r="W36" i="3" s="1"/>
  <c r="AE39" i="3"/>
  <c r="AE36" i="3" s="1"/>
  <c r="Y39" i="3"/>
  <c r="Y36" i="3" s="1"/>
  <c r="AB39" i="3"/>
  <c r="AB36" i="3" s="1"/>
  <c r="AC39" i="3"/>
  <c r="AC36" i="3" s="1"/>
  <c r="X39" i="3"/>
  <c r="X36" i="3" s="1"/>
  <c r="AF39" i="3"/>
  <c r="AF36" i="3" s="1"/>
  <c r="V107" i="1"/>
  <c r="U107" i="1"/>
  <c r="AB7" i="2"/>
  <c r="B18" i="2"/>
  <c r="B59" i="2"/>
  <c r="X7" i="1"/>
  <c r="X102" i="1" s="1"/>
  <c r="V48" i="3" l="1"/>
  <c r="U48" i="3"/>
  <c r="W48" i="3"/>
  <c r="AH137" i="1"/>
  <c r="AH142" i="1" s="1"/>
  <c r="V63" i="1"/>
  <c r="V77" i="1" s="1"/>
  <c r="U63" i="1"/>
  <c r="U77" i="1" s="1"/>
  <c r="U78" i="1" s="1"/>
  <c r="AH138" i="1"/>
  <c r="T144" i="1"/>
  <c r="T147" i="1" s="1"/>
  <c r="T148" i="1" s="1"/>
  <c r="X58" i="1"/>
  <c r="X59" i="1"/>
  <c r="N142" i="1"/>
  <c r="X57" i="1"/>
  <c r="X93" i="1"/>
  <c r="X86" i="1"/>
  <c r="X94" i="1"/>
  <c r="X61" i="1"/>
  <c r="X87" i="1"/>
  <c r="X106" i="1"/>
  <c r="X56" i="1"/>
  <c r="X100" i="1"/>
  <c r="X89" i="1"/>
  <c r="X98" i="1"/>
  <c r="X55" i="1"/>
  <c r="X88" i="1"/>
  <c r="X85" i="1"/>
  <c r="X91" i="1"/>
  <c r="X95" i="1"/>
  <c r="X60" i="1"/>
  <c r="X92" i="1"/>
  <c r="X83" i="1"/>
  <c r="X104" i="1"/>
  <c r="X101" i="1"/>
  <c r="X96" i="1"/>
  <c r="X97" i="1"/>
  <c r="X62" i="1"/>
  <c r="X99" i="1"/>
  <c r="X84" i="1"/>
  <c r="X105" i="1"/>
  <c r="X103" i="1"/>
  <c r="X90" i="1"/>
  <c r="AA15" i="3"/>
  <c r="O142" i="1"/>
  <c r="Z15" i="3"/>
  <c r="AC15" i="3"/>
  <c r="S142" i="1"/>
  <c r="T138" i="1"/>
  <c r="J142" i="1"/>
  <c r="AD15" i="3"/>
  <c r="L142" i="1"/>
  <c r="AF15" i="3"/>
  <c r="P142" i="1"/>
  <c r="R142" i="1"/>
  <c r="M142" i="1"/>
  <c r="M138" i="1"/>
  <c r="K142" i="1"/>
  <c r="K138" i="1"/>
  <c r="Q142" i="1"/>
  <c r="I142" i="1"/>
  <c r="I138" i="1"/>
  <c r="X15" i="3"/>
  <c r="V15" i="3"/>
  <c r="U15" i="3"/>
  <c r="W15" i="3"/>
  <c r="Y15" i="3"/>
  <c r="AB15" i="3"/>
  <c r="AE15" i="3"/>
  <c r="W107" i="1"/>
  <c r="B60" i="2"/>
  <c r="B19" i="2"/>
  <c r="AC7" i="2"/>
  <c r="W63" i="1"/>
  <c r="W77" i="1" s="1"/>
  <c r="Y7" i="1"/>
  <c r="X48" i="3" l="1"/>
  <c r="U34" i="3"/>
  <c r="U44" i="3" s="1"/>
  <c r="V78" i="1"/>
  <c r="V34" i="3"/>
  <c r="V37" i="3" s="1"/>
  <c r="M144" i="1"/>
  <c r="M147" i="1" s="1"/>
  <c r="M148" i="1" s="1"/>
  <c r="S144" i="1"/>
  <c r="S147" i="1" s="1"/>
  <c r="S148" i="1" s="1"/>
  <c r="N144" i="1"/>
  <c r="N147" i="1" s="1"/>
  <c r="N148" i="1" s="1"/>
  <c r="R144" i="1"/>
  <c r="R147" i="1" s="1"/>
  <c r="R148" i="1" s="1"/>
  <c r="P144" i="1"/>
  <c r="P147" i="1" s="1"/>
  <c r="P148" i="1" s="1"/>
  <c r="I144" i="1"/>
  <c r="O144" i="1"/>
  <c r="O147" i="1" s="1"/>
  <c r="O148" i="1" s="1"/>
  <c r="Q144" i="1"/>
  <c r="Q147" i="1" s="1"/>
  <c r="Q148" i="1" s="1"/>
  <c r="L144" i="1"/>
  <c r="L147" i="1" s="1"/>
  <c r="L148" i="1" s="1"/>
  <c r="K144" i="1"/>
  <c r="K147" i="1" s="1"/>
  <c r="K148" i="1" s="1"/>
  <c r="J144" i="1"/>
  <c r="J147" i="1" s="1"/>
  <c r="J148" i="1" s="1"/>
  <c r="Y86" i="1"/>
  <c r="Y57" i="1"/>
  <c r="Y58" i="1"/>
  <c r="Y60" i="1"/>
  <c r="Y102" i="1"/>
  <c r="Y106" i="1"/>
  <c r="Y96" i="1"/>
  <c r="Y62" i="1"/>
  <c r="Y103" i="1"/>
  <c r="Y93" i="1"/>
  <c r="Y98" i="1"/>
  <c r="Y88" i="1"/>
  <c r="Y84" i="1"/>
  <c r="Y95" i="1"/>
  <c r="Y56" i="1"/>
  <c r="Y92" i="1"/>
  <c r="Y100" i="1"/>
  <c r="Y90" i="1"/>
  <c r="Y61" i="1"/>
  <c r="Y83" i="1"/>
  <c r="Y105" i="1"/>
  <c r="Y104" i="1"/>
  <c r="Y85" i="1"/>
  <c r="Y59" i="1"/>
  <c r="Y94" i="1"/>
  <c r="Y91" i="1"/>
  <c r="Y87" i="1"/>
  <c r="Y97" i="1"/>
  <c r="Y101" i="1"/>
  <c r="Y99" i="1"/>
  <c r="Y55" i="1"/>
  <c r="Y89" i="1"/>
  <c r="U137" i="1"/>
  <c r="U138" i="1" s="1"/>
  <c r="W78" i="1"/>
  <c r="W34" i="3"/>
  <c r="W37" i="3" s="1"/>
  <c r="X107" i="1"/>
  <c r="B20" i="2"/>
  <c r="B61" i="2"/>
  <c r="AD7" i="2"/>
  <c r="X63" i="1"/>
  <c r="X77" i="1" s="1"/>
  <c r="Z7" i="1"/>
  <c r="Y48" i="3" l="1"/>
  <c r="V44" i="3"/>
  <c r="U37" i="3"/>
  <c r="V137" i="1"/>
  <c r="V138" i="1" s="1"/>
  <c r="AH144" i="1"/>
  <c r="AH147" i="1" s="1"/>
  <c r="AH148" i="1" s="1"/>
  <c r="I147" i="1"/>
  <c r="I148" i="1" s="1"/>
  <c r="U52" i="3"/>
  <c r="V52" i="3"/>
  <c r="U49" i="3"/>
  <c r="U50" i="3" s="1"/>
  <c r="Z89" i="1"/>
  <c r="Z87" i="1"/>
  <c r="Z92" i="1"/>
  <c r="Z56" i="1"/>
  <c r="Z94" i="1"/>
  <c r="Z90" i="1"/>
  <c r="Z97" i="1"/>
  <c r="Z102" i="1"/>
  <c r="Z59" i="1"/>
  <c r="Z105" i="1"/>
  <c r="Z61" i="1"/>
  <c r="Z83" i="1"/>
  <c r="Z62" i="1"/>
  <c r="Z103" i="1"/>
  <c r="Z95" i="1"/>
  <c r="Z104" i="1"/>
  <c r="Z93" i="1"/>
  <c r="Z88" i="1"/>
  <c r="Z86" i="1"/>
  <c r="Z98" i="1"/>
  <c r="Z91" i="1"/>
  <c r="Z84" i="1"/>
  <c r="Z99" i="1"/>
  <c r="Z57" i="1"/>
  <c r="Z58" i="1"/>
  <c r="Z96" i="1"/>
  <c r="Z100" i="1"/>
  <c r="Z106" i="1"/>
  <c r="Z101" i="1"/>
  <c r="Z60" i="1"/>
  <c r="Z55" i="1"/>
  <c r="Z85" i="1"/>
  <c r="U142" i="1"/>
  <c r="W137" i="1"/>
  <c r="W138" i="1" s="1"/>
  <c r="W44" i="3"/>
  <c r="W52" i="3" s="1"/>
  <c r="X78" i="1"/>
  <c r="X34" i="3"/>
  <c r="X37" i="3" s="1"/>
  <c r="Y107" i="1"/>
  <c r="B62" i="2"/>
  <c r="B21" i="2"/>
  <c r="AE7" i="2"/>
  <c r="AA7" i="1"/>
  <c r="Y63" i="1"/>
  <c r="Y77" i="1" s="1"/>
  <c r="Z48" i="3" l="1"/>
  <c r="W17" i="3"/>
  <c r="U17" i="3"/>
  <c r="V17" i="3"/>
  <c r="V142" i="1"/>
  <c r="V144" i="1" s="1"/>
  <c r="V147" i="1" s="1"/>
  <c r="U144" i="1"/>
  <c r="U53" i="3"/>
  <c r="U16" i="3" s="1"/>
  <c r="AA95" i="1"/>
  <c r="AA103" i="1"/>
  <c r="AA89" i="1"/>
  <c r="AA87" i="1"/>
  <c r="AA100" i="1"/>
  <c r="AA92" i="1"/>
  <c r="AA83" i="1"/>
  <c r="AA98" i="1"/>
  <c r="AA60" i="1"/>
  <c r="AA96" i="1"/>
  <c r="AA102" i="1"/>
  <c r="AA90" i="1"/>
  <c r="AA105" i="1"/>
  <c r="AA99" i="1"/>
  <c r="AA91" i="1"/>
  <c r="AA106" i="1"/>
  <c r="AA88" i="1"/>
  <c r="AA56" i="1"/>
  <c r="AA58" i="1"/>
  <c r="AA101" i="1"/>
  <c r="AA55" i="1"/>
  <c r="AA86" i="1"/>
  <c r="AA57" i="1"/>
  <c r="AA94" i="1"/>
  <c r="AA85" i="1"/>
  <c r="AA61" i="1"/>
  <c r="AA93" i="1"/>
  <c r="AA97" i="1"/>
  <c r="AA62" i="1"/>
  <c r="AA104" i="1"/>
  <c r="AA59" i="1"/>
  <c r="AA84" i="1"/>
  <c r="X137" i="1"/>
  <c r="X138" i="1" s="1"/>
  <c r="W142" i="1"/>
  <c r="Y78" i="1"/>
  <c r="Y34" i="3"/>
  <c r="Y37" i="3" s="1"/>
  <c r="X44" i="3"/>
  <c r="Z107" i="1"/>
  <c r="B63" i="2"/>
  <c r="B22" i="2"/>
  <c r="AF7" i="2"/>
  <c r="Z63" i="1"/>
  <c r="Z77" i="1" s="1"/>
  <c r="AB7" i="1"/>
  <c r="X17" i="3" l="1"/>
  <c r="AA48" i="3"/>
  <c r="V148" i="1"/>
  <c r="V9" i="3"/>
  <c r="W144" i="1"/>
  <c r="W147" i="1" s="1"/>
  <c r="U147" i="1"/>
  <c r="X142" i="1"/>
  <c r="X52" i="3"/>
  <c r="AB104" i="1"/>
  <c r="AB62" i="1"/>
  <c r="AB97" i="1"/>
  <c r="AB56" i="1"/>
  <c r="AB100" i="1"/>
  <c r="AB84" i="1"/>
  <c r="AB58" i="1"/>
  <c r="AB55" i="1"/>
  <c r="AB48" i="3" s="1"/>
  <c r="AB87" i="1"/>
  <c r="AB61" i="1"/>
  <c r="AB57" i="1"/>
  <c r="AB103" i="1"/>
  <c r="AB94" i="1"/>
  <c r="AB92" i="1"/>
  <c r="AB106" i="1"/>
  <c r="AB59" i="1"/>
  <c r="AB101" i="1"/>
  <c r="AB95" i="1"/>
  <c r="AB91" i="1"/>
  <c r="AB96" i="1"/>
  <c r="AB93" i="1"/>
  <c r="AB60" i="1"/>
  <c r="AB89" i="1"/>
  <c r="AB85" i="1"/>
  <c r="AB88" i="1"/>
  <c r="AB98" i="1"/>
  <c r="AB83" i="1"/>
  <c r="AB105" i="1"/>
  <c r="AB90" i="1"/>
  <c r="AB102" i="1"/>
  <c r="AB86" i="1"/>
  <c r="AB99" i="1"/>
  <c r="Y137" i="1"/>
  <c r="Y138" i="1" s="1"/>
  <c r="Y44" i="3"/>
  <c r="Z78" i="1"/>
  <c r="Z34" i="3"/>
  <c r="Z37" i="3" s="1"/>
  <c r="AA107" i="1"/>
  <c r="B23" i="2"/>
  <c r="B64" i="2"/>
  <c r="AA63" i="1"/>
  <c r="AA77" i="1" s="1"/>
  <c r="AC7" i="1"/>
  <c r="Y17" i="3" l="1"/>
  <c r="W148" i="1"/>
  <c r="W9" i="3"/>
  <c r="X144" i="1"/>
  <c r="X147" i="1" s="1"/>
  <c r="U148" i="1"/>
  <c r="U9" i="3"/>
  <c r="U19" i="3" s="1"/>
  <c r="U23" i="3" s="1"/>
  <c r="U28" i="3" s="1"/>
  <c r="U29" i="3" s="1"/>
  <c r="Y52" i="3"/>
  <c r="AC88" i="1"/>
  <c r="AC59" i="1"/>
  <c r="AC62" i="1"/>
  <c r="AC104" i="1"/>
  <c r="AC99" i="1"/>
  <c r="AC93" i="1"/>
  <c r="AC86" i="1"/>
  <c r="AC98" i="1"/>
  <c r="AC96" i="1"/>
  <c r="AC85" i="1"/>
  <c r="AC61" i="1"/>
  <c r="AC102" i="1"/>
  <c r="AC60" i="1"/>
  <c r="AC105" i="1"/>
  <c r="AC55" i="1"/>
  <c r="AC97" i="1"/>
  <c r="AC89" i="1"/>
  <c r="AC94" i="1"/>
  <c r="AC84" i="1"/>
  <c r="AC56" i="1"/>
  <c r="AC90" i="1"/>
  <c r="AC106" i="1"/>
  <c r="AC87" i="1"/>
  <c r="AC95" i="1"/>
  <c r="AC83" i="1"/>
  <c r="AC57" i="1"/>
  <c r="AC92" i="1"/>
  <c r="AC58" i="1"/>
  <c r="AC91" i="1"/>
  <c r="AC101" i="1"/>
  <c r="AC100" i="1"/>
  <c r="AC103" i="1"/>
  <c r="Y142" i="1"/>
  <c r="AA78" i="1"/>
  <c r="AA34" i="3"/>
  <c r="AA37" i="3" s="1"/>
  <c r="Z44" i="3"/>
  <c r="Z137" i="1"/>
  <c r="Z138" i="1" s="1"/>
  <c r="AB107" i="1"/>
  <c r="B24" i="2"/>
  <c r="B65" i="2"/>
  <c r="AB63" i="1"/>
  <c r="AB77" i="1" s="1"/>
  <c r="AD7" i="1"/>
  <c r="AC48" i="3" l="1"/>
  <c r="V27" i="3"/>
  <c r="Z17" i="3"/>
  <c r="X148" i="1"/>
  <c r="X9" i="3"/>
  <c r="Y144" i="1"/>
  <c r="Y147" i="1" s="1"/>
  <c r="Z52" i="3"/>
  <c r="AD96" i="1"/>
  <c r="AD86" i="1"/>
  <c r="AD84" i="1"/>
  <c r="AD95" i="1"/>
  <c r="AD105" i="1"/>
  <c r="AD93" i="1"/>
  <c r="AD94" i="1"/>
  <c r="AD90" i="1"/>
  <c r="AD91" i="1"/>
  <c r="AD61" i="1"/>
  <c r="AD92" i="1"/>
  <c r="AD104" i="1"/>
  <c r="AD58" i="1"/>
  <c r="AD62" i="1"/>
  <c r="AD85" i="1"/>
  <c r="AD83" i="1"/>
  <c r="AD100" i="1"/>
  <c r="AD57" i="1"/>
  <c r="AD56" i="1"/>
  <c r="AD55" i="1"/>
  <c r="AD87" i="1"/>
  <c r="AD103" i="1"/>
  <c r="AD88" i="1"/>
  <c r="AD60" i="1"/>
  <c r="AD59" i="1"/>
  <c r="AD98" i="1"/>
  <c r="AD97" i="1"/>
  <c r="AD106" i="1"/>
  <c r="AD89" i="1"/>
  <c r="AD102" i="1"/>
  <c r="AD99" i="1"/>
  <c r="AD101" i="1"/>
  <c r="AA137" i="1"/>
  <c r="AA138" i="1" s="1"/>
  <c r="AB78" i="1"/>
  <c r="AB34" i="3"/>
  <c r="AB37" i="3" s="1"/>
  <c r="Z142" i="1"/>
  <c r="AA44" i="3"/>
  <c r="AC107" i="1"/>
  <c r="B25" i="2"/>
  <c r="B66" i="2"/>
  <c r="AC63" i="1"/>
  <c r="AC77" i="1" s="1"/>
  <c r="AE7" i="1"/>
  <c r="AD48" i="3" l="1"/>
  <c r="AA17" i="3"/>
  <c r="Y148" i="1"/>
  <c r="Y9" i="3"/>
  <c r="Z144" i="1"/>
  <c r="Z147" i="1" s="1"/>
  <c r="AA52" i="3"/>
  <c r="AE83" i="1"/>
  <c r="AE57" i="1"/>
  <c r="AE62" i="1"/>
  <c r="AE93" i="1"/>
  <c r="AE91" i="1"/>
  <c r="AE59" i="1"/>
  <c r="AE55" i="1"/>
  <c r="AE98" i="1"/>
  <c r="AE96" i="1"/>
  <c r="AE104" i="1"/>
  <c r="AE101" i="1"/>
  <c r="AE94" i="1"/>
  <c r="AE61" i="1"/>
  <c r="AE85" i="1"/>
  <c r="AE105" i="1"/>
  <c r="AE103" i="1"/>
  <c r="AE90" i="1"/>
  <c r="AE95" i="1"/>
  <c r="AE60" i="1"/>
  <c r="AE89" i="1"/>
  <c r="AE106" i="1"/>
  <c r="AE88" i="1"/>
  <c r="AE99" i="1"/>
  <c r="AE58" i="1"/>
  <c r="AE92" i="1"/>
  <c r="AE97" i="1"/>
  <c r="AE100" i="1"/>
  <c r="AE86" i="1"/>
  <c r="AE102" i="1"/>
  <c r="AE87" i="1"/>
  <c r="AE56" i="1"/>
  <c r="AE84" i="1"/>
  <c r="AA142" i="1"/>
  <c r="AC78" i="1"/>
  <c r="AC34" i="3"/>
  <c r="AC37" i="3" s="1"/>
  <c r="AB44" i="3"/>
  <c r="AB137" i="1"/>
  <c r="AB138" i="1" s="1"/>
  <c r="AD107" i="1"/>
  <c r="B26" i="2"/>
  <c r="B67" i="2"/>
  <c r="AD63" i="1"/>
  <c r="AD77" i="1" s="1"/>
  <c r="AF7" i="1"/>
  <c r="AE48" i="3" l="1"/>
  <c r="AB17" i="3"/>
  <c r="Z148" i="1"/>
  <c r="Z9" i="3"/>
  <c r="AA144" i="1"/>
  <c r="AA147" i="1" s="1"/>
  <c r="AB52" i="3"/>
  <c r="AF60" i="1"/>
  <c r="AI60" i="1" s="1"/>
  <c r="AI72" i="1" s="1"/>
  <c r="AF90" i="1"/>
  <c r="AI90" i="1" s="1"/>
  <c r="AI119" i="1" s="1"/>
  <c r="AF103" i="1"/>
  <c r="AI103" i="1" s="1"/>
  <c r="AI132" i="1" s="1"/>
  <c r="AF88" i="1"/>
  <c r="AI88" i="1" s="1"/>
  <c r="AI117" i="1" s="1"/>
  <c r="AF102" i="1"/>
  <c r="AI102" i="1" s="1"/>
  <c r="AI131" i="1" s="1"/>
  <c r="AF97" i="1"/>
  <c r="AI97" i="1" s="1"/>
  <c r="AI126" i="1" s="1"/>
  <c r="AF95" i="1"/>
  <c r="AI95" i="1" s="1"/>
  <c r="AI124" i="1" s="1"/>
  <c r="AF86" i="1"/>
  <c r="AI86" i="1" s="1"/>
  <c r="AI115" i="1" s="1"/>
  <c r="AF59" i="1"/>
  <c r="AI59" i="1" s="1"/>
  <c r="AI71" i="1" s="1"/>
  <c r="AF89" i="1"/>
  <c r="AI89" i="1" s="1"/>
  <c r="AI118" i="1" s="1"/>
  <c r="AF62" i="1"/>
  <c r="AI62" i="1" s="1"/>
  <c r="AI74" i="1" s="1"/>
  <c r="AF83" i="1"/>
  <c r="AI83" i="1" s="1"/>
  <c r="AF84" i="1"/>
  <c r="AI84" i="1" s="1"/>
  <c r="AI113" i="1" s="1"/>
  <c r="AF92" i="1"/>
  <c r="AI92" i="1" s="1"/>
  <c r="AI121" i="1" s="1"/>
  <c r="AF58" i="1"/>
  <c r="AI58" i="1" s="1"/>
  <c r="AI70" i="1" s="1"/>
  <c r="AF99" i="1"/>
  <c r="AI99" i="1" s="1"/>
  <c r="AI128" i="1" s="1"/>
  <c r="AF56" i="1"/>
  <c r="AI56" i="1" s="1"/>
  <c r="AI68" i="1" s="1"/>
  <c r="AF57" i="1"/>
  <c r="AF101" i="1"/>
  <c r="AI101" i="1" s="1"/>
  <c r="AI130" i="1" s="1"/>
  <c r="AF55" i="1"/>
  <c r="AF106" i="1"/>
  <c r="AI106" i="1" s="1"/>
  <c r="AI135" i="1" s="1"/>
  <c r="AF96" i="1"/>
  <c r="AI96" i="1" s="1"/>
  <c r="AI125" i="1" s="1"/>
  <c r="AF105" i="1"/>
  <c r="AI105" i="1" s="1"/>
  <c r="AI134" i="1" s="1"/>
  <c r="AF85" i="1"/>
  <c r="AI85" i="1" s="1"/>
  <c r="AI114" i="1" s="1"/>
  <c r="AF93" i="1"/>
  <c r="AI93" i="1" s="1"/>
  <c r="AI122" i="1" s="1"/>
  <c r="AF94" i="1"/>
  <c r="AI94" i="1" s="1"/>
  <c r="AI123" i="1" s="1"/>
  <c r="AF104" i="1"/>
  <c r="AI104" i="1" s="1"/>
  <c r="AI133" i="1" s="1"/>
  <c r="AF61" i="1"/>
  <c r="AI61" i="1" s="1"/>
  <c r="AI73" i="1" s="1"/>
  <c r="AF100" i="1"/>
  <c r="AI100" i="1" s="1"/>
  <c r="AI129" i="1" s="1"/>
  <c r="AF91" i="1"/>
  <c r="AI91" i="1" s="1"/>
  <c r="AI120" i="1" s="1"/>
  <c r="AF87" i="1"/>
  <c r="AI87" i="1" s="1"/>
  <c r="AI116" i="1" s="1"/>
  <c r="AF98" i="1"/>
  <c r="AI98" i="1" s="1"/>
  <c r="AI127" i="1" s="1"/>
  <c r="AB142" i="1"/>
  <c r="AC137" i="1"/>
  <c r="AC138" i="1" s="1"/>
  <c r="AC44" i="3"/>
  <c r="AD78" i="1"/>
  <c r="AD34" i="3"/>
  <c r="AD37" i="3" s="1"/>
  <c r="AE107" i="1"/>
  <c r="B68" i="2"/>
  <c r="B27" i="2"/>
  <c r="AE63" i="1"/>
  <c r="AE77" i="1" s="1"/>
  <c r="AI55" i="1" l="1"/>
  <c r="AI67" i="1" s="1"/>
  <c r="AF48" i="3"/>
  <c r="AC17" i="3"/>
  <c r="AI57" i="1"/>
  <c r="AI69" i="1" s="1"/>
  <c r="AA148" i="1"/>
  <c r="AA9" i="3"/>
  <c r="AB144" i="1"/>
  <c r="AB147" i="1" s="1"/>
  <c r="AC52" i="3"/>
  <c r="AC142" i="1"/>
  <c r="AD137" i="1"/>
  <c r="AD138" i="1" s="1"/>
  <c r="AE78" i="1"/>
  <c r="AE34" i="3"/>
  <c r="AD44" i="3"/>
  <c r="AI112" i="1"/>
  <c r="AI107" i="1"/>
  <c r="AF107" i="1"/>
  <c r="B28" i="2"/>
  <c r="B69" i="2"/>
  <c r="AF63" i="1"/>
  <c r="AF77" i="1" s="1"/>
  <c r="AD17" i="3" l="1"/>
  <c r="AF78" i="1"/>
  <c r="AI63" i="1"/>
  <c r="AB148" i="1"/>
  <c r="AB9" i="3"/>
  <c r="AC144" i="1"/>
  <c r="AC147" i="1" s="1"/>
  <c r="AD52" i="3"/>
  <c r="AD142" i="1"/>
  <c r="AE44" i="3"/>
  <c r="AE37" i="3"/>
  <c r="AF34" i="3"/>
  <c r="AE137" i="1"/>
  <c r="B70" i="2"/>
  <c r="B29" i="2"/>
  <c r="AE17" i="3" l="1"/>
  <c r="AC148" i="1"/>
  <c r="AC9" i="3"/>
  <c r="AD144" i="1"/>
  <c r="AD147" i="1" s="1"/>
  <c r="AE52" i="3"/>
  <c r="AE142" i="1"/>
  <c r="AE138" i="1"/>
  <c r="AF137" i="1"/>
  <c r="AF138" i="1" s="1"/>
  <c r="AF44" i="3"/>
  <c r="AF52" i="3" s="1"/>
  <c r="AF37" i="3"/>
  <c r="B71" i="2"/>
  <c r="B30" i="2"/>
  <c r="AF17" i="3" l="1"/>
  <c r="AD9" i="3"/>
  <c r="AD148" i="1"/>
  <c r="AE144" i="1"/>
  <c r="AE147" i="1" s="1"/>
  <c r="AF142" i="1"/>
  <c r="B31" i="2"/>
  <c r="B72" i="2"/>
  <c r="AE148" i="1" l="1"/>
  <c r="AE9" i="3"/>
  <c r="AF144" i="1"/>
  <c r="AI144" i="1" s="1"/>
  <c r="B32" i="2"/>
  <c r="B73" i="2"/>
  <c r="AF147" i="1" l="1"/>
  <c r="B33" i="2"/>
  <c r="B74" i="2"/>
  <c r="AF148" i="1" l="1"/>
  <c r="AF9" i="3"/>
  <c r="B34" i="2"/>
  <c r="B75" i="2"/>
  <c r="B76" i="2" l="1"/>
  <c r="B35" i="2"/>
  <c r="B36" i="2" l="1"/>
  <c r="B77" i="2"/>
  <c r="B78" i="2" l="1"/>
  <c r="B37" i="2"/>
  <c r="B79" i="2" l="1"/>
  <c r="B38" i="2"/>
  <c r="B39" i="2" l="1"/>
  <c r="B80" i="2"/>
  <c r="B81" i="2" l="1"/>
  <c r="B40" i="2"/>
  <c r="B41" i="2" l="1"/>
  <c r="B82" i="2"/>
  <c r="B42" i="2" l="1"/>
  <c r="B83" i="2"/>
  <c r="B84" i="2" l="1"/>
  <c r="B43" i="2"/>
  <c r="B44" i="2" l="1"/>
  <c r="B85" i="2"/>
  <c r="B86" i="2" l="1"/>
  <c r="B45" i="2"/>
  <c r="B87" i="2" l="1"/>
  <c r="B46" i="2"/>
  <c r="B47" i="2" l="1"/>
  <c r="B88" i="2"/>
  <c r="B89" i="2" l="1"/>
  <c r="B48" i="2"/>
  <c r="B49" i="2" l="1"/>
  <c r="B91" i="2" s="1"/>
  <c r="B90" i="2"/>
  <c r="V47" i="3"/>
  <c r="V49" i="3" s="1"/>
  <c r="V50" i="3" l="1"/>
  <c r="W47" i="3" l="1"/>
  <c r="W49" i="3" s="1"/>
  <c r="W50" i="3" s="1"/>
  <c r="V53" i="3"/>
  <c r="V16" i="3" s="1"/>
  <c r="V19" i="3" s="1"/>
  <c r="V23" i="3" s="1"/>
  <c r="V28" i="3" s="1"/>
  <c r="V29" i="3" s="1"/>
  <c r="W27" i="3" l="1"/>
  <c r="X47" i="3"/>
  <c r="X49" i="3" s="1"/>
  <c r="W53" i="3"/>
  <c r="W16" i="3" s="1"/>
  <c r="W19" i="3" s="1"/>
  <c r="W23" i="3" s="1"/>
  <c r="W28" i="3" s="1"/>
  <c r="W29" i="3" l="1"/>
  <c r="X27" i="3" s="1"/>
  <c r="X50" i="3"/>
  <c r="Y47" i="3" l="1"/>
  <c r="Y49" i="3" s="1"/>
  <c r="Y50" i="3" s="1"/>
  <c r="X53" i="3"/>
  <c r="X16" i="3" s="1"/>
  <c r="X19" i="3" s="1"/>
  <c r="X23" i="3" s="1"/>
  <c r="X28" i="3" s="1"/>
  <c r="X29" i="3" s="1"/>
  <c r="Y27" i="3" l="1"/>
  <c r="Y53" i="3"/>
  <c r="Y16" i="3" s="1"/>
  <c r="Y19" i="3" s="1"/>
  <c r="Y23" i="3" s="1"/>
  <c r="Y28" i="3" s="1"/>
  <c r="Z47" i="3"/>
  <c r="Z49" i="3" s="1"/>
  <c r="Z50" i="3" s="1"/>
  <c r="Y29" i="3" l="1"/>
  <c r="Z27" i="3" s="1"/>
  <c r="AA47" i="3"/>
  <c r="AA49" i="3" s="1"/>
  <c r="AA50" i="3" s="1"/>
  <c r="AB47" i="3" s="1"/>
  <c r="AB49" i="3" s="1"/>
  <c r="AB50" i="3" s="1"/>
  <c r="Z53" i="3"/>
  <c r="Z16" i="3" s="1"/>
  <c r="Z19" i="3" s="1"/>
  <c r="Z23" i="3" s="1"/>
  <c r="Z28" i="3" s="1"/>
  <c r="Z29" i="3" l="1"/>
  <c r="AA27" i="3" s="1"/>
  <c r="AA53" i="3"/>
  <c r="AA16" i="3" s="1"/>
  <c r="AA19" i="3" s="1"/>
  <c r="AA23" i="3" s="1"/>
  <c r="AA28" i="3" s="1"/>
  <c r="AC47" i="3"/>
  <c r="AC49" i="3" s="1"/>
  <c r="AC50" i="3" s="1"/>
  <c r="AB53" i="3"/>
  <c r="AB16" i="3" s="1"/>
  <c r="AB19" i="3" s="1"/>
  <c r="AB23" i="3" s="1"/>
  <c r="AB28" i="3" s="1"/>
  <c r="AA29" i="3" l="1"/>
  <c r="AD47" i="3"/>
  <c r="AD49" i="3" s="1"/>
  <c r="AD50" i="3" s="1"/>
  <c r="AC53" i="3"/>
  <c r="AC16" i="3" s="1"/>
  <c r="AC19" i="3" s="1"/>
  <c r="AC23" i="3" s="1"/>
  <c r="AC28" i="3" s="1"/>
  <c r="AD53" i="3" l="1"/>
  <c r="AD16" i="3" s="1"/>
  <c r="AD19" i="3" s="1"/>
  <c r="AD23" i="3" s="1"/>
  <c r="AD28" i="3" s="1"/>
  <c r="AB27" i="3"/>
  <c r="AB29" i="3" s="1"/>
  <c r="AE47" i="3"/>
  <c r="AC27" i="3" l="1"/>
  <c r="AC29" i="3" s="1"/>
  <c r="AE49" i="3"/>
  <c r="AE50" i="3" s="1"/>
  <c r="AD27" i="3" l="1"/>
  <c r="AD29" i="3" s="1"/>
  <c r="AF47" i="3"/>
  <c r="AE53" i="3"/>
  <c r="AE16" i="3" s="1"/>
  <c r="AE19" i="3" s="1"/>
  <c r="AE23" i="3" s="1"/>
  <c r="AE28" i="3" s="1"/>
  <c r="AE27" i="3" l="1"/>
  <c r="AE29" i="3" s="1"/>
  <c r="AF49" i="3"/>
  <c r="AF50" i="3" s="1"/>
  <c r="AI19" i="1"/>
  <c r="AI20" i="1"/>
  <c r="AI21" i="1"/>
  <c r="AI22" i="1"/>
  <c r="AI30" i="1"/>
  <c r="AF27" i="3" l="1"/>
  <c r="AF53" i="3"/>
  <c r="AF16" i="3" s="1"/>
  <c r="AF19" i="3" s="1"/>
  <c r="AF23" i="3" s="1"/>
  <c r="AF28" i="3" s="1"/>
  <c r="AI31" i="1"/>
  <c r="AI50" i="1"/>
  <c r="AI51" i="1" s="1"/>
  <c r="AI77" i="1"/>
  <c r="AI78" i="1" s="1"/>
  <c r="AF29" i="3" l="1"/>
  <c r="AI137" i="1"/>
  <c r="AI138" i="1" s="1"/>
  <c r="AI142" i="1" l="1"/>
  <c r="AI147" i="1" s="1"/>
  <c r="AI148" i="1" s="1"/>
</calcChain>
</file>

<file path=xl/sharedStrings.xml><?xml version="1.0" encoding="utf-8"?>
<sst xmlns="http://schemas.openxmlformats.org/spreadsheetml/2006/main" count="338" uniqueCount="114">
  <si>
    <t>Company Name</t>
  </si>
  <si>
    <t>Budget Revision</t>
  </si>
  <si>
    <t>Revision</t>
  </si>
  <si>
    <t>Total</t>
  </si>
  <si>
    <t xml:space="preserve"> </t>
  </si>
  <si>
    <t>Historical</t>
  </si>
  <si>
    <t>Jan.</t>
  </si>
  <si>
    <t>Feb.</t>
  </si>
  <si>
    <t>Mar.</t>
  </si>
  <si>
    <t>Apr.</t>
  </si>
  <si>
    <t>Jun.</t>
  </si>
  <si>
    <t>Jul.</t>
  </si>
  <si>
    <t>Aug.</t>
  </si>
  <si>
    <t>Sept.</t>
  </si>
  <si>
    <t>Oct.</t>
  </si>
  <si>
    <t>Nov.</t>
  </si>
  <si>
    <t>Dec.</t>
  </si>
  <si>
    <t>May</t>
  </si>
  <si>
    <t>Projected</t>
  </si>
  <si>
    <t>Direct Labor</t>
  </si>
  <si>
    <t>Materials</t>
  </si>
  <si>
    <t>Warehouse Labor</t>
  </si>
  <si>
    <t>Fixed</t>
  </si>
  <si>
    <t>Variable</t>
  </si>
  <si>
    <t>Fixed Rate</t>
  </si>
  <si>
    <t>Cut</t>
  </si>
  <si>
    <t>COGS Assumptions</t>
  </si>
  <si>
    <t>Fixed Rate 1</t>
  </si>
  <si>
    <t>Fixed Rate 2</t>
  </si>
  <si>
    <t>% of Revenue</t>
  </si>
  <si>
    <t>GROSS PROFIT</t>
  </si>
  <si>
    <t>SG&amp;A</t>
  </si>
  <si>
    <t>Utilities</t>
  </si>
  <si>
    <t>Advertising</t>
  </si>
  <si>
    <t>Travel</t>
  </si>
  <si>
    <t>Payroll</t>
  </si>
  <si>
    <t>Payroll Assumptions</t>
  </si>
  <si>
    <t>Benefits &amp; Other Employee Expense</t>
  </si>
  <si>
    <t>Credit Card Fees</t>
  </si>
  <si>
    <t>Technology</t>
  </si>
  <si>
    <t>Franchise Tax</t>
  </si>
  <si>
    <t>Miscellaneous</t>
  </si>
  <si>
    <t>Legal Services</t>
  </si>
  <si>
    <t>Accounting Services</t>
  </si>
  <si>
    <t>Software</t>
  </si>
  <si>
    <t>Fixed Rate Assumptions</t>
  </si>
  <si>
    <t>TOTAL REVENUE</t>
  </si>
  <si>
    <t>Revenue Type_1</t>
  </si>
  <si>
    <t>Revenue Type_2</t>
  </si>
  <si>
    <t>Revenue Type_3</t>
  </si>
  <si>
    <t>Revenue Type_4</t>
  </si>
  <si>
    <t>Rent</t>
  </si>
  <si>
    <t>See Tab: Payroll</t>
  </si>
  <si>
    <t>SG&amp;A Assumptions</t>
  </si>
  <si>
    <t>Budget Revision Template</t>
  </si>
  <si>
    <t>Revised COGS</t>
  </si>
  <si>
    <t>Revised SG&amp;A</t>
  </si>
  <si>
    <t>Meals &amp; Entertainment</t>
  </si>
  <si>
    <t>Office Supplies / Expense</t>
  </si>
  <si>
    <t xml:space="preserve">Revenue: Original Budget </t>
  </si>
  <si>
    <t>Revenue: Revised Budget</t>
  </si>
  <si>
    <t xml:space="preserve">% Growth YOY </t>
  </si>
  <si>
    <t>NA</t>
  </si>
  <si>
    <t>Interest Expense</t>
  </si>
  <si>
    <t>EBT</t>
  </si>
  <si>
    <r>
      <t xml:space="preserve">EBIT </t>
    </r>
    <r>
      <rPr>
        <sz val="11"/>
        <color theme="1"/>
        <rFont val="Calibri"/>
        <family val="2"/>
        <scheme val="minor"/>
      </rPr>
      <t>(Earnings Before Interest &amp; Taxes)</t>
    </r>
  </si>
  <si>
    <t>Tax Expense</t>
  </si>
  <si>
    <t>Net Income</t>
  </si>
  <si>
    <t>Cash Flow Template</t>
  </si>
  <si>
    <t>Changes in Working Capital Accounts</t>
  </si>
  <si>
    <t>Accounts Receivable</t>
  </si>
  <si>
    <t>Inventory</t>
  </si>
  <si>
    <t>Accounts Payable</t>
  </si>
  <si>
    <t>Cash Flow From Operations</t>
  </si>
  <si>
    <t>Capital Expenditures</t>
  </si>
  <si>
    <t>Cash Flow Before Debt</t>
  </si>
  <si>
    <t>Mandatory Debt Repayment</t>
  </si>
  <si>
    <t>Depreciation &amp; Amortization</t>
  </si>
  <si>
    <t>Working Capital Assumptions</t>
  </si>
  <si>
    <t>Revenue</t>
  </si>
  <si>
    <t>COGS</t>
  </si>
  <si>
    <t>Days Sales Outstanding</t>
  </si>
  <si>
    <t>Days Inventory Outstanding</t>
  </si>
  <si>
    <t>Days Payable Outstanding</t>
  </si>
  <si>
    <t>ASimpleModel.com</t>
  </si>
  <si>
    <t>LINK</t>
  </si>
  <si>
    <t>Cash Flows</t>
  </si>
  <si>
    <t xml:space="preserve">This worksheet provides an estimate of cash flow for the projected period. You will need to input the relevant working capital account data. The template provides the three primary working capital accounts, but more can be added. You will also need to input capital expenditures and depreciation. </t>
  </si>
  <si>
    <t>To incorporate additional flexibility, and to avoid cluttering one worksheet, payroll-related sensitivities have been moved to a separate worksheet.</t>
  </si>
  <si>
    <r>
      <t xml:space="preserve">Use this tab to adjust the income statement to reflect anticipated changes in revenue. Each expense line item can be adjusted to reflect a fixed, variable or semi-variable cost. There is also a "Cut Period" for each line item that facilitates eliminating it all together. The Cut Period corresponds with the periods in row 7. </t>
    </r>
    <r>
      <rPr>
        <b/>
        <sz val="11"/>
        <color theme="1"/>
        <rFont val="Calibri"/>
        <family val="2"/>
        <scheme val="minor"/>
      </rPr>
      <t>Be sure to expand all grouped rows and columns so that all inputs are visible.</t>
    </r>
  </si>
  <si>
    <t>Beg. Cash</t>
  </si>
  <si>
    <t>End Cash</t>
  </si>
  <si>
    <t>Cash Flow From Period</t>
  </si>
  <si>
    <t>Beg. Inventory</t>
  </si>
  <si>
    <t>End Inventory</t>
  </si>
  <si>
    <t>Min. Inventory Required for Current Sales</t>
  </si>
  <si>
    <t>Changes in Inventory: DIO Approach</t>
  </si>
  <si>
    <t>Tax Rate</t>
  </si>
  <si>
    <t>Packaging</t>
  </si>
  <si>
    <t>NM</t>
  </si>
  <si>
    <t>Inventory Scenarios</t>
  </si>
  <si>
    <t>Sale Discounts</t>
  </si>
  <si>
    <t>Revenue Discounts</t>
  </si>
  <si>
    <t>% Discount</t>
  </si>
  <si>
    <t>Total Revenue Discounts</t>
  </si>
  <si>
    <t>The information contained in this document has been made available on ASimpleModel.com and is subject to ASimpleModel.com’s Terms of Use. This document is made available solely for general information purposes. ASimpleModel.com does not warrant the accuracy, completeness, or usefulness of this document. This document is not intended to amount to individual investment, tax, accounting or legal recommendations or advice on which you should rely. You need to decide whether this information is appropriate for your objectives.</t>
  </si>
  <si>
    <t>DISCLAIMER</t>
  </si>
  <si>
    <t>NET REVENUE</t>
  </si>
  <si>
    <t>COST OF GOODS SOLD</t>
  </si>
  <si>
    <t>Payroll: Original Budget</t>
  </si>
  <si>
    <t>Payroll: Revised Budget</t>
  </si>
  <si>
    <t>Less: Sales (*Links to Budget Revision - Adjust if Needed*)</t>
  </si>
  <si>
    <t>Plus: DIO Minimum</t>
  </si>
  <si>
    <t>Changes in Inventory: DIO Min. Approach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</si>
</sst>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164" formatCode="&quot;Period &quot;0"/>
    <numFmt numFmtId="165" formatCode="&quot;Year &quot;0"/>
    <numFmt numFmtId="166" formatCode="0.0%"/>
    <numFmt numFmtId="167" formatCode="&quot;COGS_&quot;0"/>
    <numFmt numFmtId="168" formatCode="0_);\(0\)"/>
    <numFmt numFmtId="169" formatCode="&quot;Facility_&quot;0"/>
    <numFmt numFmtId="170" formatCode="&quot;Employee &quot;0"/>
    <numFmt numFmtId="171" formatCode="&quot;SG&amp;A_&quot;0"/>
    <numFmt numFmtId="172" formatCode="_(* #,##0.0_);_(* \(#,##0.0\);_(* &quot;-&quot;?_);_(@_)"/>
  </numFmts>
  <fonts count="17" x14ac:knownFonts="1">
    <font>
      <sz val="11"/>
      <color theme="1"/>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rgb="FF0000CC"/>
      <name val="Calibri"/>
      <family val="2"/>
      <scheme val="minor"/>
    </font>
    <font>
      <i/>
      <sz val="11"/>
      <color rgb="FF0000CC"/>
      <name val="Calibri"/>
      <family val="2"/>
      <scheme val="minor"/>
    </font>
    <font>
      <sz val="11"/>
      <name val="Calibri"/>
      <family val="2"/>
      <scheme val="minor"/>
    </font>
    <font>
      <sz val="10"/>
      <color theme="0"/>
      <name val="Calibri"/>
      <family val="2"/>
      <scheme val="minor"/>
    </font>
    <font>
      <b/>
      <sz val="12"/>
      <color theme="1"/>
      <name val="Calibri"/>
      <family val="2"/>
      <scheme val="minor"/>
    </font>
    <font>
      <b/>
      <sz val="11"/>
      <name val="Calibri"/>
      <family val="2"/>
      <scheme val="minor"/>
    </font>
    <font>
      <i/>
      <sz val="11"/>
      <color theme="1"/>
      <name val="Calibri"/>
      <family val="2"/>
      <scheme val="minor"/>
    </font>
    <font>
      <i/>
      <sz val="11"/>
      <name val="Calibri"/>
      <family val="2"/>
      <scheme val="minor"/>
    </font>
    <font>
      <u/>
      <sz val="11"/>
      <color theme="10"/>
      <name val="Calibri"/>
      <family val="2"/>
      <scheme val="minor"/>
    </font>
    <font>
      <sz val="26"/>
      <color theme="3"/>
      <name val="Calibri"/>
      <family val="2"/>
      <scheme val="minor"/>
    </font>
    <font>
      <sz val="10"/>
      <color theme="3"/>
      <name val="Calibri"/>
      <family val="2"/>
      <scheme val="minor"/>
    </font>
    <font>
      <b/>
      <u/>
      <sz val="11"/>
      <color theme="10"/>
      <name val="Calibri"/>
      <family val="2"/>
      <scheme val="minor"/>
    </font>
    <font>
      <b/>
      <sz val="11"/>
      <color rgb="FF0000CC"/>
      <name val="Calibri"/>
      <family val="2"/>
      <scheme val="minor"/>
    </font>
  </fonts>
  <fills count="8">
    <fill>
      <patternFill patternType="none"/>
    </fill>
    <fill>
      <patternFill patternType="gray125"/>
    </fill>
    <fill>
      <patternFill patternType="lightUp"/>
    </fill>
    <fill>
      <patternFill patternType="solid">
        <fgColor rgb="FFFFFFCC"/>
        <bgColor indexed="64"/>
      </patternFill>
    </fill>
    <fill>
      <patternFill patternType="solid">
        <fgColor theme="0" tint="-4.9989318521683403E-2"/>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0.249977111117893"/>
        <bgColor indexed="64"/>
      </patternFill>
    </fill>
  </fills>
  <borders count="7">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105">
    <xf numFmtId="0" fontId="0" fillId="0" borderId="0" xfId="0"/>
    <xf numFmtId="0" fontId="0" fillId="2" borderId="0" xfId="0" applyFill="1"/>
    <xf numFmtId="41" fontId="4" fillId="3" borderId="0" xfId="0" applyNumberFormat="1" applyFont="1" applyFill="1"/>
    <xf numFmtId="41" fontId="0" fillId="0" borderId="0" xfId="0" applyNumberFormat="1"/>
    <xf numFmtId="166" fontId="5" fillId="3" borderId="0" xfId="0" applyNumberFormat="1" applyFont="1" applyFill="1"/>
    <xf numFmtId="41" fontId="6" fillId="0" borderId="1" xfId="0" applyNumberFormat="1" applyFont="1" applyFill="1" applyBorder="1"/>
    <xf numFmtId="0" fontId="0" fillId="4" borderId="0" xfId="0" applyFill="1"/>
    <xf numFmtId="164" fontId="3" fillId="4" borderId="0" xfId="0" applyNumberFormat="1" applyFont="1" applyFill="1" applyAlignment="1">
      <alignment horizontal="center"/>
    </xf>
    <xf numFmtId="0" fontId="2" fillId="5" borderId="0" xfId="0" applyFont="1" applyFill="1"/>
    <xf numFmtId="165" fontId="7" fillId="5" borderId="0" xfId="0" applyNumberFormat="1" applyFont="1" applyFill="1" applyAlignment="1">
      <alignment horizontal="center"/>
    </xf>
    <xf numFmtId="165" fontId="2" fillId="5" borderId="0" xfId="0" applyNumberFormat="1" applyFont="1" applyFill="1" applyAlignment="1">
      <alignment horizontal="center"/>
    </xf>
    <xf numFmtId="0" fontId="1" fillId="0" borderId="0" xfId="0" applyFont="1"/>
    <xf numFmtId="0" fontId="8" fillId="0" borderId="0" xfId="0" applyFont="1"/>
    <xf numFmtId="0" fontId="3" fillId="0" borderId="0" xfId="0" applyFont="1" applyAlignment="1">
      <alignment horizontal="center"/>
    </xf>
    <xf numFmtId="165" fontId="7" fillId="6" borderId="0" xfId="0" applyNumberFormat="1" applyFont="1" applyFill="1" applyAlignment="1">
      <alignment horizontal="center"/>
    </xf>
    <xf numFmtId="165" fontId="2" fillId="6" borderId="0" xfId="0" applyNumberFormat="1" applyFont="1" applyFill="1" applyAlignment="1">
      <alignment horizontal="center"/>
    </xf>
    <xf numFmtId="167" fontId="0" fillId="0" borderId="0" xfId="0" applyNumberFormat="1" applyAlignment="1">
      <alignment horizontal="left"/>
    </xf>
    <xf numFmtId="0" fontId="0" fillId="0" borderId="0" xfId="0" applyAlignment="1">
      <alignment horizontal="left" indent="1"/>
    </xf>
    <xf numFmtId="0" fontId="1" fillId="0" borderId="0" xfId="0" applyFont="1" applyAlignment="1">
      <alignment horizontal="left" indent="1"/>
    </xf>
    <xf numFmtId="41" fontId="9" fillId="0" borderId="1" xfId="0" applyNumberFormat="1" applyFont="1" applyFill="1" applyBorder="1"/>
    <xf numFmtId="166" fontId="10" fillId="0" borderId="0" xfId="0" applyNumberFormat="1" applyFont="1" applyFill="1" applyAlignment="1">
      <alignment horizontal="right"/>
    </xf>
    <xf numFmtId="0" fontId="0" fillId="4" borderId="0" xfId="0" applyFill="1" applyAlignment="1">
      <alignment horizontal="center"/>
    </xf>
    <xf numFmtId="0" fontId="4" fillId="3" borderId="0" xfId="0" applyFont="1" applyFill="1"/>
    <xf numFmtId="166" fontId="5" fillId="3" borderId="0" xfId="0" applyNumberFormat="1" applyFont="1" applyFill="1" applyAlignment="1">
      <alignment horizontal="center"/>
    </xf>
    <xf numFmtId="166" fontId="0" fillId="0" borderId="0" xfId="0" applyNumberFormat="1" applyAlignment="1">
      <alignment horizontal="center"/>
    </xf>
    <xf numFmtId="168" fontId="4" fillId="3" borderId="0" xfId="0" applyNumberFormat="1" applyFont="1" applyFill="1" applyAlignment="1">
      <alignment horizontal="center"/>
    </xf>
    <xf numFmtId="41" fontId="6" fillId="0" borderId="0" xfId="0" applyNumberFormat="1" applyFont="1" applyFill="1"/>
    <xf numFmtId="0" fontId="0" fillId="0" borderId="0" xfId="0" applyFill="1"/>
    <xf numFmtId="0" fontId="0" fillId="0" borderId="0" xfId="0" applyFill="1" applyAlignment="1">
      <alignment horizontal="center"/>
    </xf>
    <xf numFmtId="167" fontId="4" fillId="3" borderId="0" xfId="0" applyNumberFormat="1" applyFont="1" applyFill="1" applyAlignment="1">
      <alignment horizontal="left"/>
    </xf>
    <xf numFmtId="166" fontId="10" fillId="0" borderId="0" xfId="0" applyNumberFormat="1" applyFont="1"/>
    <xf numFmtId="0" fontId="10" fillId="0" borderId="0" xfId="0" applyFont="1" applyAlignment="1">
      <alignment horizontal="left" indent="1"/>
    </xf>
    <xf numFmtId="166" fontId="5" fillId="0" borderId="0" xfId="0" applyNumberFormat="1" applyFont="1" applyFill="1" applyAlignment="1">
      <alignment horizontal="center"/>
    </xf>
    <xf numFmtId="166" fontId="0" fillId="0" borderId="0" xfId="0" applyNumberFormat="1" applyFill="1" applyAlignment="1">
      <alignment horizontal="center"/>
    </xf>
    <xf numFmtId="168" fontId="4" fillId="0" borderId="0" xfId="0" applyNumberFormat="1" applyFont="1" applyFill="1" applyAlignment="1">
      <alignment horizontal="center"/>
    </xf>
    <xf numFmtId="0" fontId="6" fillId="0" borderId="0" xfId="0" applyFont="1" applyFill="1"/>
    <xf numFmtId="0" fontId="0" fillId="7" borderId="0" xfId="0" applyFill="1"/>
    <xf numFmtId="0" fontId="0" fillId="7" borderId="0" xfId="0" applyFill="1" applyAlignment="1">
      <alignment horizontal="center"/>
    </xf>
    <xf numFmtId="0" fontId="1" fillId="0" borderId="2" xfId="0" applyFont="1" applyBorder="1"/>
    <xf numFmtId="41" fontId="1" fillId="0" borderId="2" xfId="0" applyNumberFormat="1" applyFont="1" applyBorder="1"/>
    <xf numFmtId="166" fontId="11" fillId="0" borderId="0" xfId="0" applyNumberFormat="1" applyFont="1" applyFill="1" applyAlignment="1">
      <alignment horizontal="center"/>
    </xf>
    <xf numFmtId="0" fontId="1" fillId="0" borderId="0" xfId="0" applyFont="1" applyAlignment="1">
      <alignment horizontal="left"/>
    </xf>
    <xf numFmtId="41" fontId="4" fillId="0" borderId="0" xfId="0" applyNumberFormat="1" applyFont="1" applyFill="1"/>
    <xf numFmtId="168" fontId="6" fillId="4" borderId="3" xfId="0" applyNumberFormat="1" applyFont="1" applyFill="1" applyBorder="1" applyAlignment="1">
      <alignment horizontal="centerContinuous"/>
    </xf>
    <xf numFmtId="166" fontId="0" fillId="4" borderId="2" xfId="0" applyNumberFormat="1" applyFill="1" applyBorder="1" applyAlignment="1">
      <alignment horizontal="centerContinuous"/>
    </xf>
    <xf numFmtId="168" fontId="4" fillId="4" borderId="2" xfId="0" applyNumberFormat="1" applyFont="1" applyFill="1" applyBorder="1" applyAlignment="1">
      <alignment horizontal="centerContinuous"/>
    </xf>
    <xf numFmtId="168" fontId="4" fillId="4" borderId="4" xfId="0" applyNumberFormat="1" applyFont="1" applyFill="1" applyBorder="1" applyAlignment="1">
      <alignment horizontal="centerContinuous"/>
    </xf>
    <xf numFmtId="166" fontId="10" fillId="2" borderId="0" xfId="0" applyNumberFormat="1" applyFont="1" applyFill="1" applyAlignment="1">
      <alignment horizontal="right"/>
    </xf>
    <xf numFmtId="166" fontId="5" fillId="2" borderId="0" xfId="0" applyNumberFormat="1" applyFont="1" applyFill="1"/>
    <xf numFmtId="0" fontId="0" fillId="0" borderId="0" xfId="0" applyFill="1" applyAlignment="1">
      <alignment horizontal="left" indent="1"/>
    </xf>
    <xf numFmtId="0" fontId="1" fillId="0" borderId="0" xfId="0" applyFont="1" applyFill="1" applyAlignment="1">
      <alignment horizontal="left"/>
    </xf>
    <xf numFmtId="166" fontId="10" fillId="0" borderId="0" xfId="0" applyNumberFormat="1" applyFont="1" applyAlignment="1">
      <alignment horizontal="right"/>
    </xf>
    <xf numFmtId="41" fontId="9" fillId="0" borderId="0" xfId="0" applyNumberFormat="1" applyFont="1" applyFill="1"/>
    <xf numFmtId="165" fontId="3" fillId="4" borderId="0" xfId="0" applyNumberFormat="1" applyFont="1" applyFill="1" applyAlignment="1">
      <alignment horizontal="center"/>
    </xf>
    <xf numFmtId="166" fontId="11" fillId="0" borderId="0" xfId="0" applyNumberFormat="1" applyFont="1" applyFill="1"/>
    <xf numFmtId="170" fontId="4" fillId="3" borderId="0" xfId="0" applyNumberFormat="1" applyFont="1" applyFill="1" applyAlignment="1">
      <alignment horizontal="left" indent="1"/>
    </xf>
    <xf numFmtId="0" fontId="0" fillId="4" borderId="0" xfId="0" applyFill="1" applyAlignment="1">
      <alignment horizontal="left"/>
    </xf>
    <xf numFmtId="170" fontId="0" fillId="0" borderId="0" xfId="0" applyNumberFormat="1" applyAlignment="1">
      <alignment horizontal="left" indent="2"/>
    </xf>
    <xf numFmtId="0" fontId="4" fillId="3" borderId="0" xfId="0" applyFont="1" applyFill="1" applyAlignment="1">
      <alignment horizontal="left" indent="1"/>
    </xf>
    <xf numFmtId="0" fontId="4" fillId="3" borderId="0" xfId="0" applyFont="1" applyFill="1" applyAlignment="1">
      <alignment horizontal="left"/>
    </xf>
    <xf numFmtId="169" fontId="4" fillId="3" borderId="0" xfId="0" applyNumberFormat="1" applyFont="1" applyFill="1" applyAlignment="1">
      <alignment horizontal="left"/>
    </xf>
    <xf numFmtId="171" fontId="4" fillId="3" borderId="0" xfId="0" applyNumberFormat="1" applyFont="1" applyFill="1" applyAlignment="1">
      <alignment horizontal="left"/>
    </xf>
    <xf numFmtId="0" fontId="6" fillId="0" borderId="0" xfId="0" applyFont="1" applyFill="1" applyAlignment="1">
      <alignment horizontal="left"/>
    </xf>
    <xf numFmtId="171" fontId="6" fillId="0" borderId="0" xfId="0" applyNumberFormat="1" applyFont="1" applyFill="1" applyAlignment="1">
      <alignment horizontal="left"/>
    </xf>
    <xf numFmtId="41" fontId="1" fillId="0" borderId="0" xfId="0" applyNumberFormat="1" applyFont="1"/>
    <xf numFmtId="0" fontId="1" fillId="2" borderId="0" xfId="0" applyFont="1" applyFill="1"/>
    <xf numFmtId="0" fontId="0" fillId="2" borderId="2" xfId="0" applyFill="1" applyBorder="1"/>
    <xf numFmtId="0" fontId="0" fillId="0" borderId="1" xfId="0" applyBorder="1"/>
    <xf numFmtId="172" fontId="0" fillId="0" borderId="1" xfId="0" applyNumberFormat="1" applyBorder="1"/>
    <xf numFmtId="0" fontId="0" fillId="0" borderId="0" xfId="0" applyBorder="1"/>
    <xf numFmtId="0" fontId="0" fillId="0" borderId="5" xfId="0" applyBorder="1"/>
    <xf numFmtId="172" fontId="0" fillId="0" borderId="5" xfId="0" applyNumberFormat="1" applyBorder="1"/>
    <xf numFmtId="41" fontId="4" fillId="3" borderId="1" xfId="0" applyNumberFormat="1" applyFont="1" applyFill="1" applyBorder="1"/>
    <xf numFmtId="41" fontId="0" fillId="0" borderId="1" xfId="0" applyNumberFormat="1" applyBorder="1"/>
    <xf numFmtId="41" fontId="0" fillId="0" borderId="0" xfId="0" applyNumberFormat="1" applyBorder="1"/>
    <xf numFmtId="41" fontId="4" fillId="3" borderId="5" xfId="0" applyNumberFormat="1" applyFont="1" applyFill="1" applyBorder="1"/>
    <xf numFmtId="41" fontId="0" fillId="0" borderId="5" xfId="0" applyNumberFormat="1" applyBorder="1"/>
    <xf numFmtId="0" fontId="13" fillId="0" borderId="0" xfId="0" applyFont="1"/>
    <xf numFmtId="0" fontId="14" fillId="0" borderId="0" xfId="0" applyFont="1"/>
    <xf numFmtId="0" fontId="0" fillId="5" borderId="0" xfId="0" applyFill="1"/>
    <xf numFmtId="0" fontId="0" fillId="0" borderId="0" xfId="0" applyAlignment="1">
      <alignment horizontal="center"/>
    </xf>
    <xf numFmtId="0" fontId="15" fillId="0" borderId="0" xfId="1" applyFont="1" applyAlignment="1">
      <alignment horizontal="center"/>
    </xf>
    <xf numFmtId="0" fontId="1" fillId="0" borderId="2" xfId="0" applyFont="1" applyBorder="1" applyAlignment="1">
      <alignment horizontal="center"/>
    </xf>
    <xf numFmtId="0" fontId="15" fillId="0" borderId="2" xfId="1" applyFont="1" applyFill="1" applyBorder="1" applyAlignment="1">
      <alignment horizontal="center"/>
    </xf>
    <xf numFmtId="41" fontId="16" fillId="3" borderId="2" xfId="0" applyNumberFormat="1" applyFont="1" applyFill="1" applyBorder="1"/>
    <xf numFmtId="0" fontId="0" fillId="0" borderId="0" xfId="0" applyAlignment="1">
      <alignment horizontal="justify" vertical="top" wrapText="1"/>
    </xf>
    <xf numFmtId="0" fontId="0" fillId="0" borderId="0" xfId="0" applyFill="1" applyBorder="1"/>
    <xf numFmtId="41" fontId="4" fillId="0" borderId="0" xfId="0" applyNumberFormat="1" applyFont="1" applyFill="1" applyBorder="1"/>
    <xf numFmtId="41" fontId="0" fillId="0" borderId="0" xfId="0" applyNumberFormat="1" applyFill="1" applyBorder="1"/>
    <xf numFmtId="0" fontId="0" fillId="0" borderId="1" xfId="0" applyFill="1" applyBorder="1"/>
    <xf numFmtId="41" fontId="4" fillId="2" borderId="1" xfId="0" applyNumberFormat="1" applyFont="1" applyFill="1" applyBorder="1"/>
    <xf numFmtId="41" fontId="0" fillId="0" borderId="1" xfId="0" applyNumberFormat="1" applyFill="1" applyBorder="1"/>
    <xf numFmtId="0" fontId="0" fillId="2" borderId="0" xfId="0" applyFill="1" applyBorder="1"/>
    <xf numFmtId="0" fontId="0" fillId="2" borderId="1" xfId="0" applyFill="1" applyBorder="1"/>
    <xf numFmtId="0" fontId="0" fillId="2" borderId="5" xfId="0" applyFill="1" applyBorder="1"/>
    <xf numFmtId="1" fontId="4" fillId="3" borderId="6" xfId="0" applyNumberFormat="1" applyFont="1" applyFill="1" applyBorder="1" applyAlignment="1">
      <alignment horizontal="center"/>
    </xf>
    <xf numFmtId="1" fontId="6" fillId="0" borderId="6" xfId="0" applyNumberFormat="1" applyFont="1" applyFill="1" applyBorder="1" applyAlignment="1">
      <alignment horizontal="center"/>
    </xf>
    <xf numFmtId="41" fontId="6" fillId="0" borderId="5" xfId="0" applyNumberFormat="1" applyFont="1" applyFill="1" applyBorder="1"/>
    <xf numFmtId="41" fontId="11" fillId="0" borderId="0" xfId="0" applyNumberFormat="1" applyFont="1" applyFill="1" applyAlignment="1">
      <alignment horizontal="right"/>
    </xf>
    <xf numFmtId="166" fontId="5" fillId="0" borderId="0" xfId="0" applyNumberFormat="1" applyFont="1" applyFill="1"/>
    <xf numFmtId="0" fontId="0" fillId="0" borderId="0" xfId="0" applyAlignment="1">
      <alignment horizontal="left" indent="2"/>
    </xf>
    <xf numFmtId="0" fontId="0" fillId="0" borderId="0" xfId="0" applyAlignment="1">
      <alignment horizontal="left" indent="3"/>
    </xf>
    <xf numFmtId="0" fontId="0" fillId="0" borderId="0" xfId="0" applyAlignment="1"/>
    <xf numFmtId="0" fontId="1" fillId="0" borderId="2" xfId="0" applyFont="1" applyBorder="1" applyAlignment="1">
      <alignment horizontal="left"/>
    </xf>
    <xf numFmtId="170" fontId="0" fillId="0" borderId="0" xfId="0" applyNumberFormat="1" applyFill="1" applyAlignment="1">
      <alignment horizontal="left" indent="2"/>
    </xf>
  </cellXfs>
  <cellStyles count="2">
    <cellStyle name="Hyperlink" xfId="1" builtinId="8"/>
    <cellStyle name="Normal" xfId="0" builtinId="0"/>
  </cellStyles>
  <dxfs count="0"/>
  <tableStyles count="0" defaultTableStyle="TableStyleMedium2" defaultPivotStyle="PivotStyleLight16"/>
  <colors>
    <mruColors>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A31D3-90DA-4C04-9557-3C377833FC7D}">
  <dimension ref="C3:E22"/>
  <sheetViews>
    <sheetView showGridLines="0" tabSelected="1" workbookViewId="0"/>
  </sheetViews>
  <sheetFormatPr defaultRowHeight="14.25" x14ac:dyDescent="0.45"/>
  <cols>
    <col min="1" max="1" width="1.59765625" customWidth="1"/>
    <col min="3" max="3" width="5.59765625" customWidth="1"/>
    <col min="4" max="4" width="65.59765625" customWidth="1"/>
    <col min="5" max="5" width="5.59765625" customWidth="1"/>
  </cols>
  <sheetData>
    <row r="3" spans="3:5" ht="33.4" x14ac:dyDescent="1">
      <c r="C3" s="77" t="s">
        <v>54</v>
      </c>
    </row>
    <row r="4" spans="3:5" x14ac:dyDescent="0.45">
      <c r="C4" s="78" t="s">
        <v>84</v>
      </c>
    </row>
    <row r="5" spans="3:5" ht="3" customHeight="1" x14ac:dyDescent="0.45"/>
    <row r="6" spans="3:5" x14ac:dyDescent="0.45">
      <c r="C6" s="79"/>
      <c r="D6" s="79"/>
      <c r="E6" s="79"/>
    </row>
    <row r="7" spans="3:5" ht="3" customHeight="1" x14ac:dyDescent="0.45"/>
    <row r="8" spans="3:5" x14ac:dyDescent="0.45">
      <c r="C8" s="82">
        <v>1</v>
      </c>
      <c r="D8" s="38" t="s">
        <v>1</v>
      </c>
      <c r="E8" s="83" t="s">
        <v>85</v>
      </c>
    </row>
    <row r="9" spans="3:5" ht="3" customHeight="1" x14ac:dyDescent="0.45">
      <c r="C9" s="80"/>
      <c r="E9" s="81"/>
    </row>
    <row r="10" spans="3:5" ht="71.25" x14ac:dyDescent="0.45">
      <c r="C10" s="80"/>
      <c r="D10" s="85" t="s">
        <v>89</v>
      </c>
      <c r="E10" s="81"/>
    </row>
    <row r="11" spans="3:5" ht="3" customHeight="1" x14ac:dyDescent="0.45">
      <c r="C11" s="80"/>
      <c r="E11" s="81"/>
    </row>
    <row r="12" spans="3:5" x14ac:dyDescent="0.45">
      <c r="C12" s="82">
        <f>+C8+1</f>
        <v>2</v>
      </c>
      <c r="D12" s="38" t="s">
        <v>86</v>
      </c>
      <c r="E12" s="83" t="s">
        <v>85</v>
      </c>
    </row>
    <row r="13" spans="3:5" ht="3" customHeight="1" x14ac:dyDescent="0.45">
      <c r="C13" s="80"/>
      <c r="E13" s="81"/>
    </row>
    <row r="14" spans="3:5" ht="57" x14ac:dyDescent="0.45">
      <c r="C14" s="80"/>
      <c r="D14" s="85" t="s">
        <v>87</v>
      </c>
      <c r="E14" s="81"/>
    </row>
    <row r="15" spans="3:5" ht="3" customHeight="1" x14ac:dyDescent="0.45">
      <c r="C15" s="80"/>
      <c r="E15" s="81"/>
    </row>
    <row r="16" spans="3:5" x14ac:dyDescent="0.45">
      <c r="C16" s="82">
        <f>+C12+1</f>
        <v>3</v>
      </c>
      <c r="D16" s="38" t="s">
        <v>35</v>
      </c>
      <c r="E16" s="83" t="s">
        <v>85</v>
      </c>
    </row>
    <row r="17" spans="3:5" ht="3" customHeight="1" x14ac:dyDescent="0.45">
      <c r="E17" s="11"/>
    </row>
    <row r="18" spans="3:5" ht="28.5" x14ac:dyDescent="0.45">
      <c r="D18" s="85" t="s">
        <v>88</v>
      </c>
      <c r="E18" s="11"/>
    </row>
    <row r="19" spans="3:5" ht="3" customHeight="1" x14ac:dyDescent="0.45">
      <c r="E19" s="11"/>
    </row>
    <row r="20" spans="3:5" x14ac:dyDescent="0.45">
      <c r="C20" s="82">
        <v>4</v>
      </c>
      <c r="D20" s="103" t="s">
        <v>106</v>
      </c>
      <c r="E20" s="83"/>
    </row>
    <row r="21" spans="3:5" ht="3" customHeight="1" x14ac:dyDescent="0.45"/>
    <row r="22" spans="3:5" ht="100.05" customHeight="1" x14ac:dyDescent="0.45">
      <c r="C22" s="85"/>
      <c r="D22" s="85" t="s">
        <v>105</v>
      </c>
      <c r="E22" s="102"/>
    </row>
  </sheetData>
  <hyperlinks>
    <hyperlink ref="E8" location="'Budget Revision'!A1" display="LINK" xr:uid="{3BAEC98B-ED35-4257-A4E8-ADD6A15E2929}"/>
    <hyperlink ref="E12" location="'Cash Flows'!A1" display="LINK" xr:uid="{D59DC50F-88EA-4E3F-8A02-135034790AE3}"/>
    <hyperlink ref="E16" location="Payroll!A1" display="LINK" xr:uid="{80067B0C-1CFA-434F-A6C7-586BE7919020}"/>
  </hyperlink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6E2F4-B6D0-4F03-81EB-6F57F461E080}">
  <dimension ref="B1:AI154"/>
  <sheetViews>
    <sheetView zoomScale="70" zoomScaleNormal="70" workbookViewId="0">
      <pane xSplit="8" ySplit="7" topLeftCell="I8" activePane="bottomRight" state="frozen"/>
      <selection pane="topRight" activeCell="I1" sqref="I1"/>
      <selection pane="bottomLeft" activeCell="A8" sqref="A8"/>
      <selection pane="bottomRight" activeCell="I8" sqref="I8"/>
    </sheetView>
  </sheetViews>
  <sheetFormatPr defaultRowHeight="14.25" outlineLevelRow="1" outlineLevelCol="1" x14ac:dyDescent="0.45"/>
  <cols>
    <col min="1" max="1" width="1.59765625" customWidth="1"/>
    <col min="2" max="2" width="34.6640625" bestFit="1" customWidth="1"/>
    <col min="3" max="3" width="1.59765625" customWidth="1"/>
    <col min="4" max="7" width="9.06640625" hidden="1" customWidth="1" outlineLevel="1"/>
    <col min="8" max="8" width="1.59765625" hidden="1" customWidth="1" outlineLevel="1"/>
    <col min="9" max="9" width="10.59765625" customWidth="1" collapsed="1"/>
    <col min="10" max="19" width="10.59765625" hidden="1" customWidth="1" outlineLevel="1"/>
    <col min="20" max="20" width="10.59765625" customWidth="1" collapsed="1"/>
    <col min="21" max="32" width="10.59765625" customWidth="1"/>
    <col min="33" max="33" width="1.59765625" customWidth="1"/>
    <col min="34" max="35" width="13.1328125" customWidth="1"/>
  </cols>
  <sheetData>
    <row r="1" spans="2:35" ht="3" customHeight="1" x14ac:dyDescent="0.45"/>
    <row r="2" spans="2:35" ht="15.75" x14ac:dyDescent="0.5">
      <c r="B2" s="12" t="s">
        <v>0</v>
      </c>
    </row>
    <row r="3" spans="2:35" x14ac:dyDescent="0.45">
      <c r="B3" s="11" t="s">
        <v>54</v>
      </c>
    </row>
    <row r="4" spans="2:35" ht="3" customHeight="1" x14ac:dyDescent="0.45"/>
    <row r="5" spans="2:35" ht="14.35" customHeight="1" x14ac:dyDescent="0.45">
      <c r="I5" s="13" t="s">
        <v>5</v>
      </c>
      <c r="J5" s="13" t="s">
        <v>5</v>
      </c>
      <c r="K5" s="13" t="s">
        <v>5</v>
      </c>
      <c r="L5" s="13" t="s">
        <v>5</v>
      </c>
      <c r="M5" s="13" t="s">
        <v>5</v>
      </c>
      <c r="N5" s="13" t="s">
        <v>5</v>
      </c>
      <c r="O5" s="13" t="s">
        <v>5</v>
      </c>
      <c r="P5" s="13" t="s">
        <v>5</v>
      </c>
      <c r="Q5" s="13" t="s">
        <v>5</v>
      </c>
      <c r="R5" s="13" t="s">
        <v>5</v>
      </c>
      <c r="S5" s="13" t="s">
        <v>5</v>
      </c>
      <c r="T5" s="13" t="s">
        <v>5</v>
      </c>
      <c r="U5" s="13" t="s">
        <v>5</v>
      </c>
      <c r="V5" s="13" t="s">
        <v>5</v>
      </c>
      <c r="W5" s="13" t="s">
        <v>18</v>
      </c>
      <c r="X5" s="13" t="s">
        <v>18</v>
      </c>
      <c r="Y5" s="13" t="s">
        <v>18</v>
      </c>
      <c r="Z5" s="13" t="s">
        <v>18</v>
      </c>
      <c r="AA5" s="13" t="s">
        <v>18</v>
      </c>
      <c r="AB5" s="13" t="s">
        <v>18</v>
      </c>
      <c r="AC5" s="13" t="s">
        <v>18</v>
      </c>
      <c r="AD5" s="13" t="s">
        <v>18</v>
      </c>
      <c r="AE5" s="13" t="s">
        <v>18</v>
      </c>
      <c r="AF5" s="13" t="s">
        <v>18</v>
      </c>
      <c r="AH5" s="13" t="s">
        <v>5</v>
      </c>
      <c r="AI5" s="13" t="s">
        <v>18</v>
      </c>
    </row>
    <row r="6" spans="2:35" x14ac:dyDescent="0.45">
      <c r="B6" s="8"/>
      <c r="C6" s="8"/>
      <c r="D6" s="8"/>
      <c r="E6" s="8"/>
      <c r="F6" s="8"/>
      <c r="G6" s="8"/>
      <c r="H6" s="8"/>
      <c r="I6" s="9" t="s">
        <v>6</v>
      </c>
      <c r="J6" s="10" t="s">
        <v>7</v>
      </c>
      <c r="K6" s="10" t="s">
        <v>8</v>
      </c>
      <c r="L6" s="10" t="s">
        <v>9</v>
      </c>
      <c r="M6" s="10" t="s">
        <v>17</v>
      </c>
      <c r="N6" s="10" t="s">
        <v>10</v>
      </c>
      <c r="O6" s="10" t="s">
        <v>11</v>
      </c>
      <c r="P6" s="10" t="s">
        <v>12</v>
      </c>
      <c r="Q6" s="10" t="s">
        <v>13</v>
      </c>
      <c r="R6" s="10" t="s">
        <v>14</v>
      </c>
      <c r="S6" s="10" t="s">
        <v>15</v>
      </c>
      <c r="T6" s="10" t="s">
        <v>16</v>
      </c>
      <c r="U6" s="14" t="s">
        <v>6</v>
      </c>
      <c r="V6" s="15" t="s">
        <v>7</v>
      </c>
      <c r="W6" s="15" t="s">
        <v>8</v>
      </c>
      <c r="X6" s="15" t="s">
        <v>9</v>
      </c>
      <c r="Y6" s="15" t="s">
        <v>17</v>
      </c>
      <c r="Z6" s="15" t="s">
        <v>10</v>
      </c>
      <c r="AA6" s="15" t="s">
        <v>11</v>
      </c>
      <c r="AB6" s="15" t="s">
        <v>12</v>
      </c>
      <c r="AC6" s="15" t="s">
        <v>13</v>
      </c>
      <c r="AD6" s="15" t="s">
        <v>14</v>
      </c>
      <c r="AE6" s="15" t="s">
        <v>15</v>
      </c>
      <c r="AF6" s="15" t="s">
        <v>16</v>
      </c>
      <c r="AH6" s="10" t="s">
        <v>16</v>
      </c>
      <c r="AI6" s="14" t="s">
        <v>16</v>
      </c>
    </row>
    <row r="7" spans="2:35" x14ac:dyDescent="0.45">
      <c r="B7" s="6"/>
      <c r="C7" s="6"/>
      <c r="D7" s="6"/>
      <c r="E7" s="6"/>
      <c r="F7" s="6"/>
      <c r="G7" s="6"/>
      <c r="H7" s="6"/>
      <c r="I7" s="7">
        <v>1</v>
      </c>
      <c r="J7" s="7">
        <f>I7+1</f>
        <v>2</v>
      </c>
      <c r="K7" s="7">
        <f t="shared" ref="K7:AF7" si="0">J7+1</f>
        <v>3</v>
      </c>
      <c r="L7" s="7">
        <f t="shared" si="0"/>
        <v>4</v>
      </c>
      <c r="M7" s="7">
        <f t="shared" si="0"/>
        <v>5</v>
      </c>
      <c r="N7" s="7">
        <f t="shared" si="0"/>
        <v>6</v>
      </c>
      <c r="O7" s="7">
        <f t="shared" si="0"/>
        <v>7</v>
      </c>
      <c r="P7" s="7">
        <f t="shared" si="0"/>
        <v>8</v>
      </c>
      <c r="Q7" s="7">
        <f t="shared" si="0"/>
        <v>9</v>
      </c>
      <c r="R7" s="7">
        <f t="shared" si="0"/>
        <v>10</v>
      </c>
      <c r="S7" s="7">
        <f t="shared" si="0"/>
        <v>11</v>
      </c>
      <c r="T7" s="7">
        <f t="shared" si="0"/>
        <v>12</v>
      </c>
      <c r="U7" s="7">
        <f t="shared" si="0"/>
        <v>13</v>
      </c>
      <c r="V7" s="7">
        <f t="shared" si="0"/>
        <v>14</v>
      </c>
      <c r="W7" s="7">
        <f t="shared" si="0"/>
        <v>15</v>
      </c>
      <c r="X7" s="7">
        <f t="shared" si="0"/>
        <v>16</v>
      </c>
      <c r="Y7" s="7">
        <f t="shared" si="0"/>
        <v>17</v>
      </c>
      <c r="Z7" s="7">
        <f t="shared" si="0"/>
        <v>18</v>
      </c>
      <c r="AA7" s="7">
        <f t="shared" si="0"/>
        <v>19</v>
      </c>
      <c r="AB7" s="7">
        <f t="shared" si="0"/>
        <v>20</v>
      </c>
      <c r="AC7" s="7">
        <f t="shared" si="0"/>
        <v>21</v>
      </c>
      <c r="AD7" s="7">
        <f t="shared" si="0"/>
        <v>22</v>
      </c>
      <c r="AE7" s="7">
        <f t="shared" si="0"/>
        <v>23</v>
      </c>
      <c r="AF7" s="7">
        <f t="shared" si="0"/>
        <v>24</v>
      </c>
      <c r="AH7" s="53">
        <f t="shared" ref="AH7" si="1">AG7+1</f>
        <v>1</v>
      </c>
      <c r="AI7" s="53">
        <f t="shared" ref="AI7" si="2">AH7+1</f>
        <v>2</v>
      </c>
    </row>
    <row r="8" spans="2:35" ht="5" customHeight="1" x14ac:dyDescent="0.45"/>
    <row r="9" spans="2:35" hidden="1" outlineLevel="1" x14ac:dyDescent="0.45">
      <c r="B9" s="36" t="s">
        <v>59</v>
      </c>
      <c r="C9" s="36"/>
      <c r="D9" s="36"/>
      <c r="E9" s="36"/>
      <c r="F9" s="36"/>
      <c r="G9" s="36"/>
      <c r="H9" s="36"/>
      <c r="I9" s="36"/>
      <c r="J9" s="36"/>
      <c r="K9" s="36"/>
      <c r="L9" s="36"/>
      <c r="M9" s="36"/>
      <c r="N9" s="36"/>
      <c r="O9" s="36"/>
      <c r="P9" s="36"/>
      <c r="Q9" s="36"/>
      <c r="R9" s="36"/>
      <c r="S9" s="36"/>
      <c r="T9" s="36" t="s">
        <v>4</v>
      </c>
      <c r="U9" s="36"/>
      <c r="V9" s="36"/>
      <c r="W9" s="36"/>
      <c r="X9" s="36"/>
      <c r="Y9" s="36"/>
      <c r="Z9" s="36"/>
      <c r="AA9" s="36"/>
      <c r="AB9" s="36"/>
      <c r="AC9" s="36"/>
      <c r="AD9" s="36"/>
      <c r="AE9" s="36"/>
      <c r="AF9" s="36" t="s">
        <v>4</v>
      </c>
      <c r="AH9" s="36" t="s">
        <v>4</v>
      </c>
      <c r="AI9" s="36"/>
    </row>
    <row r="10" spans="2:35" s="27" customFormat="1" ht="3" hidden="1" customHeight="1" outlineLevel="1" x14ac:dyDescent="0.45"/>
    <row r="11" spans="2:35" hidden="1" outlineLevel="1" x14ac:dyDescent="0.45">
      <c r="B11" t="s">
        <v>47</v>
      </c>
      <c r="I11" s="2">
        <v>525000</v>
      </c>
      <c r="J11" s="2">
        <v>525000</v>
      </c>
      <c r="K11" s="2">
        <v>525000</v>
      </c>
      <c r="L11" s="2">
        <v>525000</v>
      </c>
      <c r="M11" s="2">
        <v>525000</v>
      </c>
      <c r="N11" s="2">
        <v>525000</v>
      </c>
      <c r="O11" s="2">
        <v>525000</v>
      </c>
      <c r="P11" s="2">
        <v>525000</v>
      </c>
      <c r="Q11" s="2">
        <v>525000</v>
      </c>
      <c r="R11" s="2">
        <v>525000</v>
      </c>
      <c r="S11" s="2">
        <v>525000</v>
      </c>
      <c r="T11" s="2">
        <v>525000</v>
      </c>
      <c r="U11" s="2">
        <v>525000</v>
      </c>
      <c r="V11" s="2">
        <v>525000</v>
      </c>
      <c r="W11" s="2">
        <v>525000</v>
      </c>
      <c r="X11" s="2">
        <v>525000</v>
      </c>
      <c r="Y11" s="2">
        <v>525000</v>
      </c>
      <c r="Z11" s="2">
        <v>525000</v>
      </c>
      <c r="AA11" s="2">
        <v>525000</v>
      </c>
      <c r="AB11" s="2">
        <v>525000</v>
      </c>
      <c r="AC11" s="2">
        <v>525000</v>
      </c>
      <c r="AD11" s="2">
        <v>525000</v>
      </c>
      <c r="AE11" s="2">
        <v>525000</v>
      </c>
      <c r="AF11" s="2">
        <v>525000</v>
      </c>
      <c r="AH11" s="26">
        <f>SUM(I11:T11)</f>
        <v>6300000</v>
      </c>
      <c r="AI11" s="26">
        <f>SUM(U11:AF11)</f>
        <v>6300000</v>
      </c>
    </row>
    <row r="12" spans="2:35" hidden="1" outlineLevel="1" x14ac:dyDescent="0.45">
      <c r="B12" t="s">
        <v>48</v>
      </c>
      <c r="I12" s="2">
        <v>425000</v>
      </c>
      <c r="J12" s="2">
        <v>425000</v>
      </c>
      <c r="K12" s="2">
        <v>425000</v>
      </c>
      <c r="L12" s="2">
        <v>425000</v>
      </c>
      <c r="M12" s="2">
        <v>425000</v>
      </c>
      <c r="N12" s="2">
        <v>425000</v>
      </c>
      <c r="O12" s="2">
        <v>425000</v>
      </c>
      <c r="P12" s="2">
        <v>425000</v>
      </c>
      <c r="Q12" s="2">
        <v>425000</v>
      </c>
      <c r="R12" s="2">
        <v>425000</v>
      </c>
      <c r="S12" s="2">
        <v>425000</v>
      </c>
      <c r="T12" s="2">
        <v>425000</v>
      </c>
      <c r="U12" s="2">
        <v>425000</v>
      </c>
      <c r="V12" s="2">
        <v>425000</v>
      </c>
      <c r="W12" s="2">
        <v>425000</v>
      </c>
      <c r="X12" s="2">
        <v>425000</v>
      </c>
      <c r="Y12" s="2">
        <v>425000</v>
      </c>
      <c r="Z12" s="2">
        <v>425000</v>
      </c>
      <c r="AA12" s="2">
        <v>425000</v>
      </c>
      <c r="AB12" s="2">
        <v>425000</v>
      </c>
      <c r="AC12" s="2">
        <v>425000</v>
      </c>
      <c r="AD12" s="2">
        <v>425000</v>
      </c>
      <c r="AE12" s="2">
        <v>425000</v>
      </c>
      <c r="AF12" s="2">
        <v>425000</v>
      </c>
      <c r="AH12" s="26">
        <f t="shared" ref="AH12:AH14" si="3">SUM(I12:T12)</f>
        <v>5100000</v>
      </c>
      <c r="AI12" s="26">
        <f t="shared" ref="AI12:AI14" si="4">SUM(U12:AF12)</f>
        <v>5100000</v>
      </c>
    </row>
    <row r="13" spans="2:35" hidden="1" outlineLevel="1" x14ac:dyDescent="0.45">
      <c r="B13" t="s">
        <v>49</v>
      </c>
      <c r="I13" s="2">
        <v>200000</v>
      </c>
      <c r="J13" s="2">
        <v>200000</v>
      </c>
      <c r="K13" s="2">
        <v>200000</v>
      </c>
      <c r="L13" s="2">
        <v>200000</v>
      </c>
      <c r="M13" s="2">
        <v>200000</v>
      </c>
      <c r="N13" s="2">
        <v>200000</v>
      </c>
      <c r="O13" s="2">
        <v>200000</v>
      </c>
      <c r="P13" s="2">
        <v>200000</v>
      </c>
      <c r="Q13" s="2">
        <v>200000</v>
      </c>
      <c r="R13" s="2">
        <v>200000</v>
      </c>
      <c r="S13" s="2">
        <v>200000</v>
      </c>
      <c r="T13" s="2">
        <v>200000</v>
      </c>
      <c r="U13" s="2">
        <v>200000</v>
      </c>
      <c r="V13" s="2">
        <v>200000</v>
      </c>
      <c r="W13" s="2">
        <v>200000</v>
      </c>
      <c r="X13" s="2">
        <v>200000</v>
      </c>
      <c r="Y13" s="2">
        <v>200000</v>
      </c>
      <c r="Z13" s="2">
        <v>200000</v>
      </c>
      <c r="AA13" s="2">
        <v>200000</v>
      </c>
      <c r="AB13" s="2">
        <v>200000</v>
      </c>
      <c r="AC13" s="2">
        <v>200000</v>
      </c>
      <c r="AD13" s="2">
        <v>200000</v>
      </c>
      <c r="AE13" s="2">
        <v>200000</v>
      </c>
      <c r="AF13" s="2">
        <v>200000</v>
      </c>
      <c r="AH13" s="26">
        <f t="shared" si="3"/>
        <v>2400000</v>
      </c>
      <c r="AI13" s="26">
        <f t="shared" si="4"/>
        <v>2400000</v>
      </c>
    </row>
    <row r="14" spans="2:35" hidden="1" outlineLevel="1" x14ac:dyDescent="0.45">
      <c r="B14" t="s">
        <v>50</v>
      </c>
      <c r="I14" s="2">
        <v>50000</v>
      </c>
      <c r="J14" s="2">
        <v>50000</v>
      </c>
      <c r="K14" s="2">
        <v>50000</v>
      </c>
      <c r="L14" s="2">
        <v>50000</v>
      </c>
      <c r="M14" s="2">
        <v>50000</v>
      </c>
      <c r="N14" s="2">
        <v>50000</v>
      </c>
      <c r="O14" s="2">
        <v>50000</v>
      </c>
      <c r="P14" s="2">
        <v>50000</v>
      </c>
      <c r="Q14" s="2">
        <v>50000</v>
      </c>
      <c r="R14" s="2">
        <v>50000</v>
      </c>
      <c r="S14" s="2">
        <v>50000</v>
      </c>
      <c r="T14" s="2">
        <v>50000</v>
      </c>
      <c r="U14" s="2">
        <v>50000</v>
      </c>
      <c r="V14" s="2">
        <v>50000</v>
      </c>
      <c r="W14" s="2">
        <v>50000</v>
      </c>
      <c r="X14" s="2">
        <v>50000</v>
      </c>
      <c r="Y14" s="2">
        <v>50000</v>
      </c>
      <c r="Z14" s="2">
        <v>50000</v>
      </c>
      <c r="AA14" s="2">
        <v>50000</v>
      </c>
      <c r="AB14" s="2">
        <v>50000</v>
      </c>
      <c r="AC14" s="2">
        <v>50000</v>
      </c>
      <c r="AD14" s="2">
        <v>50000</v>
      </c>
      <c r="AE14" s="2">
        <v>50000</v>
      </c>
      <c r="AF14" s="2">
        <v>50000</v>
      </c>
      <c r="AH14" s="26">
        <f t="shared" si="3"/>
        <v>600000</v>
      </c>
      <c r="AI14" s="26">
        <f t="shared" si="4"/>
        <v>600000</v>
      </c>
    </row>
    <row r="15" spans="2:35" hidden="1" outlineLevel="1" x14ac:dyDescent="0.45">
      <c r="B15" s="18" t="s">
        <v>3</v>
      </c>
      <c r="I15" s="5">
        <f>SUM(I11:I14)</f>
        <v>1200000</v>
      </c>
      <c r="J15" s="5">
        <f t="shared" ref="J15:AF15" si="5">SUM(J11:J14)</f>
        <v>1200000</v>
      </c>
      <c r="K15" s="5">
        <f t="shared" si="5"/>
        <v>1200000</v>
      </c>
      <c r="L15" s="5">
        <f t="shared" si="5"/>
        <v>1200000</v>
      </c>
      <c r="M15" s="5">
        <f t="shared" si="5"/>
        <v>1200000</v>
      </c>
      <c r="N15" s="5">
        <f t="shared" si="5"/>
        <v>1200000</v>
      </c>
      <c r="O15" s="5">
        <f t="shared" si="5"/>
        <v>1200000</v>
      </c>
      <c r="P15" s="5">
        <f t="shared" si="5"/>
        <v>1200000</v>
      </c>
      <c r="Q15" s="5">
        <f t="shared" si="5"/>
        <v>1200000</v>
      </c>
      <c r="R15" s="5">
        <f t="shared" si="5"/>
        <v>1200000</v>
      </c>
      <c r="S15" s="5">
        <f t="shared" si="5"/>
        <v>1200000</v>
      </c>
      <c r="T15" s="5">
        <f t="shared" si="5"/>
        <v>1200000</v>
      </c>
      <c r="U15" s="5">
        <f t="shared" si="5"/>
        <v>1200000</v>
      </c>
      <c r="V15" s="5">
        <f t="shared" si="5"/>
        <v>1200000</v>
      </c>
      <c r="W15" s="5">
        <f t="shared" si="5"/>
        <v>1200000</v>
      </c>
      <c r="X15" s="5">
        <f t="shared" si="5"/>
        <v>1200000</v>
      </c>
      <c r="Y15" s="5">
        <f t="shared" si="5"/>
        <v>1200000</v>
      </c>
      <c r="Z15" s="5">
        <f t="shared" si="5"/>
        <v>1200000</v>
      </c>
      <c r="AA15" s="5">
        <f t="shared" si="5"/>
        <v>1200000</v>
      </c>
      <c r="AB15" s="5">
        <f t="shared" si="5"/>
        <v>1200000</v>
      </c>
      <c r="AC15" s="5">
        <f t="shared" si="5"/>
        <v>1200000</v>
      </c>
      <c r="AD15" s="5">
        <f t="shared" si="5"/>
        <v>1200000</v>
      </c>
      <c r="AE15" s="5">
        <f t="shared" si="5"/>
        <v>1200000</v>
      </c>
      <c r="AF15" s="5">
        <f t="shared" si="5"/>
        <v>1200000</v>
      </c>
      <c r="AH15" s="5">
        <f t="shared" ref="AH15:AI15" si="6">SUM(AH11:AH14)</f>
        <v>14400000</v>
      </c>
      <c r="AI15" s="5">
        <f t="shared" si="6"/>
        <v>14400000</v>
      </c>
    </row>
    <row r="16" spans="2:35" ht="3" hidden="1" customHeight="1" outlineLevel="1" x14ac:dyDescent="0.45"/>
    <row r="17" spans="2:35" hidden="1" outlineLevel="1" x14ac:dyDescent="0.45">
      <c r="B17" s="36" t="s">
        <v>2</v>
      </c>
      <c r="C17" s="36"/>
      <c r="D17" s="36"/>
      <c r="E17" s="36"/>
      <c r="F17" s="36"/>
      <c r="G17" s="36"/>
      <c r="H17" s="36"/>
      <c r="I17" s="36"/>
      <c r="J17" s="36"/>
      <c r="K17" s="36"/>
      <c r="L17" s="36"/>
      <c r="M17" s="36"/>
      <c r="N17" s="36"/>
      <c r="O17" s="36"/>
      <c r="P17" s="36"/>
      <c r="Q17" s="36"/>
      <c r="R17" s="36"/>
      <c r="S17" s="36"/>
      <c r="T17" s="36" t="s">
        <v>4</v>
      </c>
      <c r="U17" s="36"/>
      <c r="V17" s="36"/>
      <c r="W17" s="36"/>
      <c r="X17" s="36"/>
      <c r="Y17" s="36"/>
      <c r="Z17" s="36"/>
      <c r="AA17" s="36"/>
      <c r="AB17" s="36"/>
      <c r="AC17" s="36"/>
      <c r="AD17" s="36"/>
      <c r="AE17" s="36"/>
      <c r="AF17" s="36" t="s">
        <v>4</v>
      </c>
      <c r="AH17" s="36" t="s">
        <v>4</v>
      </c>
      <c r="AI17" s="36"/>
    </row>
    <row r="18" spans="2:35" s="27" customFormat="1" ht="3" hidden="1" customHeight="1" outlineLevel="1" x14ac:dyDescent="0.45"/>
    <row r="19" spans="2:35" hidden="1" outlineLevel="1" x14ac:dyDescent="0.45">
      <c r="B19" t="s">
        <v>47</v>
      </c>
      <c r="I19" s="1"/>
      <c r="J19" s="1"/>
      <c r="K19" s="1"/>
      <c r="L19" s="1"/>
      <c r="M19" s="1"/>
      <c r="N19" s="1"/>
      <c r="O19" s="1"/>
      <c r="P19" s="1"/>
      <c r="Q19" s="1"/>
      <c r="R19" s="1"/>
      <c r="S19" s="1"/>
      <c r="T19" s="1"/>
      <c r="U19" s="4">
        <v>1</v>
      </c>
      <c r="V19" s="4">
        <v>1</v>
      </c>
      <c r="W19" s="4">
        <v>0.5</v>
      </c>
      <c r="X19" s="4">
        <v>0.1</v>
      </c>
      <c r="Y19" s="4">
        <v>0.1</v>
      </c>
      <c r="Z19" s="4">
        <v>0.15</v>
      </c>
      <c r="AA19" s="4">
        <v>0.15</v>
      </c>
      <c r="AB19" s="4">
        <v>0.15</v>
      </c>
      <c r="AC19" s="4">
        <v>0.45</v>
      </c>
      <c r="AD19" s="4">
        <v>0.5</v>
      </c>
      <c r="AE19" s="4">
        <v>0.55000000000000004</v>
      </c>
      <c r="AF19" s="4">
        <v>0.65</v>
      </c>
      <c r="AH19" s="1"/>
      <c r="AI19" s="54">
        <f>AI26/AI11</f>
        <v>0.44166666666666665</v>
      </c>
    </row>
    <row r="20" spans="2:35" hidden="1" outlineLevel="1" x14ac:dyDescent="0.45">
      <c r="B20" t="s">
        <v>48</v>
      </c>
      <c r="I20" s="1"/>
      <c r="J20" s="1"/>
      <c r="K20" s="1"/>
      <c r="L20" s="1"/>
      <c r="M20" s="1"/>
      <c r="N20" s="1"/>
      <c r="O20" s="1"/>
      <c r="P20" s="1"/>
      <c r="Q20" s="1"/>
      <c r="R20" s="1"/>
      <c r="S20" s="1"/>
      <c r="T20" s="1"/>
      <c r="U20" s="4">
        <v>1</v>
      </c>
      <c r="V20" s="4">
        <v>1</v>
      </c>
      <c r="W20" s="4">
        <v>0.5</v>
      </c>
      <c r="X20" s="4">
        <v>0.05</v>
      </c>
      <c r="Y20" s="4">
        <v>0.05</v>
      </c>
      <c r="Z20" s="4">
        <v>0.15</v>
      </c>
      <c r="AA20" s="4">
        <v>0.15</v>
      </c>
      <c r="AB20" s="4">
        <v>0.15</v>
      </c>
      <c r="AC20" s="4">
        <v>0.45</v>
      </c>
      <c r="AD20" s="4">
        <v>0.5</v>
      </c>
      <c r="AE20" s="4">
        <v>0.55000000000000004</v>
      </c>
      <c r="AF20" s="4">
        <v>0.65</v>
      </c>
      <c r="AH20" s="1"/>
      <c r="AI20" s="54">
        <f t="shared" ref="AI20:AI22" si="7">AI27/AI12</f>
        <v>0.43333333333333335</v>
      </c>
    </row>
    <row r="21" spans="2:35" hidden="1" outlineLevel="1" x14ac:dyDescent="0.45">
      <c r="B21" t="s">
        <v>49</v>
      </c>
      <c r="I21" s="1"/>
      <c r="J21" s="1"/>
      <c r="K21" s="1"/>
      <c r="L21" s="1"/>
      <c r="M21" s="1"/>
      <c r="N21" s="1"/>
      <c r="O21" s="1"/>
      <c r="P21" s="1"/>
      <c r="Q21" s="1"/>
      <c r="R21" s="1"/>
      <c r="S21" s="1"/>
      <c r="T21" s="1"/>
      <c r="U21" s="4">
        <v>1</v>
      </c>
      <c r="V21" s="4">
        <v>1</v>
      </c>
      <c r="W21" s="4">
        <v>0.5</v>
      </c>
      <c r="X21" s="4">
        <v>0</v>
      </c>
      <c r="Y21" s="4">
        <v>0</v>
      </c>
      <c r="Z21" s="4">
        <v>0.15</v>
      </c>
      <c r="AA21" s="4">
        <v>0.15</v>
      </c>
      <c r="AB21" s="4">
        <v>0.15</v>
      </c>
      <c r="AC21" s="4">
        <v>0.45</v>
      </c>
      <c r="AD21" s="4">
        <v>0.5</v>
      </c>
      <c r="AE21" s="4">
        <v>0.55000000000000004</v>
      </c>
      <c r="AF21" s="4">
        <v>0.65</v>
      </c>
      <c r="AH21" s="1"/>
      <c r="AI21" s="54">
        <f t="shared" si="7"/>
        <v>0.42499999999999999</v>
      </c>
    </row>
    <row r="22" spans="2:35" hidden="1" outlineLevel="1" x14ac:dyDescent="0.45">
      <c r="B22" t="s">
        <v>50</v>
      </c>
      <c r="I22" s="1"/>
      <c r="J22" s="1"/>
      <c r="K22" s="1"/>
      <c r="L22" s="1"/>
      <c r="M22" s="1"/>
      <c r="N22" s="1"/>
      <c r="O22" s="1"/>
      <c r="P22" s="1"/>
      <c r="Q22" s="1"/>
      <c r="R22" s="1"/>
      <c r="S22" s="1"/>
      <c r="T22" s="1"/>
      <c r="U22" s="4">
        <v>1</v>
      </c>
      <c r="V22" s="4">
        <v>1</v>
      </c>
      <c r="W22" s="4">
        <v>0.5</v>
      </c>
      <c r="X22" s="4">
        <v>0</v>
      </c>
      <c r="Y22" s="4">
        <v>0</v>
      </c>
      <c r="Z22" s="4">
        <v>0.15</v>
      </c>
      <c r="AA22" s="4">
        <v>0.15</v>
      </c>
      <c r="AB22" s="4">
        <v>0.15</v>
      </c>
      <c r="AC22" s="4">
        <v>0.45</v>
      </c>
      <c r="AD22" s="4">
        <v>0.5</v>
      </c>
      <c r="AE22" s="4">
        <v>0.55000000000000004</v>
      </c>
      <c r="AF22" s="4">
        <v>0.65</v>
      </c>
      <c r="AH22" s="1"/>
      <c r="AI22" s="54">
        <f t="shared" si="7"/>
        <v>0.42499999999999999</v>
      </c>
    </row>
    <row r="23" spans="2:35" ht="3" hidden="1" customHeight="1" outlineLevel="1" x14ac:dyDescent="0.45"/>
    <row r="24" spans="2:35" hidden="1" outlineLevel="1" x14ac:dyDescent="0.45">
      <c r="B24" s="36" t="s">
        <v>60</v>
      </c>
      <c r="C24" s="36"/>
      <c r="D24" s="36"/>
      <c r="E24" s="36"/>
      <c r="F24" s="36"/>
      <c r="G24" s="36"/>
      <c r="H24" s="36"/>
      <c r="I24" s="36"/>
      <c r="J24" s="36"/>
      <c r="K24" s="36"/>
      <c r="L24" s="36"/>
      <c r="M24" s="36"/>
      <c r="N24" s="36"/>
      <c r="O24" s="36"/>
      <c r="P24" s="36"/>
      <c r="Q24" s="36"/>
      <c r="R24" s="36"/>
      <c r="S24" s="36"/>
      <c r="T24" s="36" t="s">
        <v>4</v>
      </c>
      <c r="U24" s="36"/>
      <c r="V24" s="36"/>
      <c r="W24" s="36"/>
      <c r="X24" s="36"/>
      <c r="Y24" s="36"/>
      <c r="Z24" s="36"/>
      <c r="AA24" s="36"/>
      <c r="AB24" s="36"/>
      <c r="AC24" s="36"/>
      <c r="AD24" s="36"/>
      <c r="AE24" s="36"/>
      <c r="AF24" s="36" t="s">
        <v>4</v>
      </c>
      <c r="AH24" s="36" t="s">
        <v>4</v>
      </c>
      <c r="AI24" s="36"/>
    </row>
    <row r="25" spans="2:35" s="27" customFormat="1" ht="3" hidden="1" customHeight="1" outlineLevel="1" x14ac:dyDescent="0.45"/>
    <row r="26" spans="2:35" hidden="1" outlineLevel="1" x14ac:dyDescent="0.45">
      <c r="B26" t="s">
        <v>47</v>
      </c>
      <c r="I26" s="3">
        <f>I11</f>
        <v>525000</v>
      </c>
      <c r="J26" s="3">
        <f t="shared" ref="J26:T26" si="8">J11</f>
        <v>525000</v>
      </c>
      <c r="K26" s="3">
        <f t="shared" si="8"/>
        <v>525000</v>
      </c>
      <c r="L26" s="3">
        <f t="shared" si="8"/>
        <v>525000</v>
      </c>
      <c r="M26" s="3">
        <f t="shared" si="8"/>
        <v>525000</v>
      </c>
      <c r="N26" s="3">
        <f t="shared" si="8"/>
        <v>525000</v>
      </c>
      <c r="O26" s="3">
        <f t="shared" si="8"/>
        <v>525000</v>
      </c>
      <c r="P26" s="3">
        <f t="shared" si="8"/>
        <v>525000</v>
      </c>
      <c r="Q26" s="3">
        <f t="shared" si="8"/>
        <v>525000</v>
      </c>
      <c r="R26" s="3">
        <f t="shared" si="8"/>
        <v>525000</v>
      </c>
      <c r="S26" s="3">
        <f t="shared" si="8"/>
        <v>525000</v>
      </c>
      <c r="T26" s="3">
        <f t="shared" si="8"/>
        <v>525000</v>
      </c>
      <c r="U26" s="3">
        <f>U11*U19</f>
        <v>525000</v>
      </c>
      <c r="V26" s="3">
        <f t="shared" ref="V26:AF26" si="9">V11*V19</f>
        <v>525000</v>
      </c>
      <c r="W26" s="3">
        <f t="shared" si="9"/>
        <v>262500</v>
      </c>
      <c r="X26" s="3">
        <f t="shared" si="9"/>
        <v>52500</v>
      </c>
      <c r="Y26" s="3">
        <f t="shared" si="9"/>
        <v>52500</v>
      </c>
      <c r="Z26" s="3">
        <f t="shared" si="9"/>
        <v>78750</v>
      </c>
      <c r="AA26" s="3">
        <f t="shared" si="9"/>
        <v>78750</v>
      </c>
      <c r="AB26" s="3">
        <f t="shared" si="9"/>
        <v>78750</v>
      </c>
      <c r="AC26" s="3">
        <f t="shared" si="9"/>
        <v>236250</v>
      </c>
      <c r="AD26" s="3">
        <f t="shared" si="9"/>
        <v>262500</v>
      </c>
      <c r="AE26" s="3">
        <f t="shared" si="9"/>
        <v>288750</v>
      </c>
      <c r="AF26" s="3">
        <f t="shared" si="9"/>
        <v>341250</v>
      </c>
      <c r="AH26" s="26">
        <f>SUM(I26:T26)</f>
        <v>6300000</v>
      </c>
      <c r="AI26" s="26">
        <f>SUM(U26:AF26)</f>
        <v>2782500</v>
      </c>
    </row>
    <row r="27" spans="2:35" hidden="1" outlineLevel="1" x14ac:dyDescent="0.45">
      <c r="B27" t="s">
        <v>48</v>
      </c>
      <c r="I27" s="3">
        <f>I12</f>
        <v>425000</v>
      </c>
      <c r="J27" s="3">
        <f t="shared" ref="J27:T27" si="10">J12</f>
        <v>425000</v>
      </c>
      <c r="K27" s="3">
        <f t="shared" si="10"/>
        <v>425000</v>
      </c>
      <c r="L27" s="3">
        <f t="shared" si="10"/>
        <v>425000</v>
      </c>
      <c r="M27" s="3">
        <f t="shared" si="10"/>
        <v>425000</v>
      </c>
      <c r="N27" s="3">
        <f t="shared" si="10"/>
        <v>425000</v>
      </c>
      <c r="O27" s="3">
        <f t="shared" si="10"/>
        <v>425000</v>
      </c>
      <c r="P27" s="3">
        <f t="shared" si="10"/>
        <v>425000</v>
      </c>
      <c r="Q27" s="3">
        <f t="shared" si="10"/>
        <v>425000</v>
      </c>
      <c r="R27" s="3">
        <f t="shared" si="10"/>
        <v>425000</v>
      </c>
      <c r="S27" s="3">
        <f t="shared" si="10"/>
        <v>425000</v>
      </c>
      <c r="T27" s="3">
        <f t="shared" si="10"/>
        <v>425000</v>
      </c>
      <c r="U27" s="3">
        <f>U12*U20</f>
        <v>425000</v>
      </c>
      <c r="V27" s="3">
        <f t="shared" ref="V27:AF27" si="11">V12*V20</f>
        <v>425000</v>
      </c>
      <c r="W27" s="3">
        <f t="shared" si="11"/>
        <v>212500</v>
      </c>
      <c r="X27" s="3">
        <f t="shared" si="11"/>
        <v>21250</v>
      </c>
      <c r="Y27" s="3">
        <f t="shared" si="11"/>
        <v>21250</v>
      </c>
      <c r="Z27" s="3">
        <f t="shared" si="11"/>
        <v>63750</v>
      </c>
      <c r="AA27" s="3">
        <f t="shared" si="11"/>
        <v>63750</v>
      </c>
      <c r="AB27" s="3">
        <f t="shared" si="11"/>
        <v>63750</v>
      </c>
      <c r="AC27" s="3">
        <f t="shared" si="11"/>
        <v>191250</v>
      </c>
      <c r="AD27" s="3">
        <f t="shared" si="11"/>
        <v>212500</v>
      </c>
      <c r="AE27" s="3">
        <f t="shared" si="11"/>
        <v>233750.00000000003</v>
      </c>
      <c r="AF27" s="3">
        <f t="shared" si="11"/>
        <v>276250</v>
      </c>
      <c r="AH27" s="26">
        <f t="shared" ref="AH27:AH29" si="12">SUM(I27:T27)</f>
        <v>5100000</v>
      </c>
      <c r="AI27" s="26">
        <f t="shared" ref="AI27:AI29" si="13">SUM(U27:AF27)</f>
        <v>2210000</v>
      </c>
    </row>
    <row r="28" spans="2:35" hidden="1" outlineLevel="1" x14ac:dyDescent="0.45">
      <c r="B28" t="s">
        <v>49</v>
      </c>
      <c r="I28" s="3">
        <f>I13</f>
        <v>200000</v>
      </c>
      <c r="J28" s="3">
        <f t="shared" ref="J28:T28" si="14">J13</f>
        <v>200000</v>
      </c>
      <c r="K28" s="3">
        <f t="shared" si="14"/>
        <v>200000</v>
      </c>
      <c r="L28" s="3">
        <f t="shared" si="14"/>
        <v>200000</v>
      </c>
      <c r="M28" s="3">
        <f t="shared" si="14"/>
        <v>200000</v>
      </c>
      <c r="N28" s="3">
        <f t="shared" si="14"/>
        <v>200000</v>
      </c>
      <c r="O28" s="3">
        <f t="shared" si="14"/>
        <v>200000</v>
      </c>
      <c r="P28" s="3">
        <f t="shared" si="14"/>
        <v>200000</v>
      </c>
      <c r="Q28" s="3">
        <f t="shared" si="14"/>
        <v>200000</v>
      </c>
      <c r="R28" s="3">
        <f t="shared" si="14"/>
        <v>200000</v>
      </c>
      <c r="S28" s="3">
        <f t="shared" si="14"/>
        <v>200000</v>
      </c>
      <c r="T28" s="3">
        <f t="shared" si="14"/>
        <v>200000</v>
      </c>
      <c r="U28" s="3">
        <f>U13*U21</f>
        <v>200000</v>
      </c>
      <c r="V28" s="3">
        <f t="shared" ref="V28:AF28" si="15">V13*V21</f>
        <v>200000</v>
      </c>
      <c r="W28" s="3">
        <f t="shared" si="15"/>
        <v>100000</v>
      </c>
      <c r="X28" s="3">
        <f t="shared" si="15"/>
        <v>0</v>
      </c>
      <c r="Y28" s="3">
        <f t="shared" si="15"/>
        <v>0</v>
      </c>
      <c r="Z28" s="3">
        <f t="shared" si="15"/>
        <v>30000</v>
      </c>
      <c r="AA28" s="3">
        <f t="shared" si="15"/>
        <v>30000</v>
      </c>
      <c r="AB28" s="3">
        <f t="shared" si="15"/>
        <v>30000</v>
      </c>
      <c r="AC28" s="3">
        <f t="shared" si="15"/>
        <v>90000</v>
      </c>
      <c r="AD28" s="3">
        <f t="shared" si="15"/>
        <v>100000</v>
      </c>
      <c r="AE28" s="3">
        <f t="shared" si="15"/>
        <v>110000.00000000001</v>
      </c>
      <c r="AF28" s="3">
        <f t="shared" si="15"/>
        <v>130000</v>
      </c>
      <c r="AH28" s="26">
        <f t="shared" si="12"/>
        <v>2400000</v>
      </c>
      <c r="AI28" s="26">
        <f t="shared" si="13"/>
        <v>1020000</v>
      </c>
    </row>
    <row r="29" spans="2:35" hidden="1" outlineLevel="1" x14ac:dyDescent="0.45">
      <c r="B29" t="s">
        <v>50</v>
      </c>
      <c r="I29" s="3">
        <f>I14</f>
        <v>50000</v>
      </c>
      <c r="J29" s="3">
        <f t="shared" ref="J29:T29" si="16">J14</f>
        <v>50000</v>
      </c>
      <c r="K29" s="3">
        <f t="shared" si="16"/>
        <v>50000</v>
      </c>
      <c r="L29" s="3">
        <f t="shared" si="16"/>
        <v>50000</v>
      </c>
      <c r="M29" s="3">
        <f t="shared" si="16"/>
        <v>50000</v>
      </c>
      <c r="N29" s="3">
        <f t="shared" si="16"/>
        <v>50000</v>
      </c>
      <c r="O29" s="3">
        <f t="shared" si="16"/>
        <v>50000</v>
      </c>
      <c r="P29" s="3">
        <f t="shared" si="16"/>
        <v>50000</v>
      </c>
      <c r="Q29" s="3">
        <f t="shared" si="16"/>
        <v>50000</v>
      </c>
      <c r="R29" s="3">
        <f t="shared" si="16"/>
        <v>50000</v>
      </c>
      <c r="S29" s="3">
        <f t="shared" si="16"/>
        <v>50000</v>
      </c>
      <c r="T29" s="3">
        <f t="shared" si="16"/>
        <v>50000</v>
      </c>
      <c r="U29" s="3">
        <f>U14*U22</f>
        <v>50000</v>
      </c>
      <c r="V29" s="3">
        <f t="shared" ref="V29:AF29" si="17">V14*V22</f>
        <v>50000</v>
      </c>
      <c r="W29" s="3">
        <f t="shared" si="17"/>
        <v>25000</v>
      </c>
      <c r="X29" s="3">
        <f t="shared" si="17"/>
        <v>0</v>
      </c>
      <c r="Y29" s="3">
        <f t="shared" si="17"/>
        <v>0</v>
      </c>
      <c r="Z29" s="3">
        <f t="shared" si="17"/>
        <v>7500</v>
      </c>
      <c r="AA29" s="3">
        <f t="shared" si="17"/>
        <v>7500</v>
      </c>
      <c r="AB29" s="3">
        <f t="shared" si="17"/>
        <v>7500</v>
      </c>
      <c r="AC29" s="3">
        <f t="shared" si="17"/>
        <v>22500</v>
      </c>
      <c r="AD29" s="3">
        <f t="shared" si="17"/>
        <v>25000</v>
      </c>
      <c r="AE29" s="3">
        <f t="shared" si="17"/>
        <v>27500.000000000004</v>
      </c>
      <c r="AF29" s="3">
        <f t="shared" si="17"/>
        <v>32500</v>
      </c>
      <c r="AH29" s="26">
        <f t="shared" si="12"/>
        <v>600000</v>
      </c>
      <c r="AI29" s="26">
        <f t="shared" si="13"/>
        <v>255000</v>
      </c>
    </row>
    <row r="30" spans="2:35" collapsed="1" x14ac:dyDescent="0.45">
      <c r="B30" s="41" t="s">
        <v>46</v>
      </c>
      <c r="I30" s="19">
        <f>SUM(I26:I29)</f>
        <v>1200000</v>
      </c>
      <c r="J30" s="19">
        <f t="shared" ref="J30" si="18">SUM(J26:J29)</f>
        <v>1200000</v>
      </c>
      <c r="K30" s="19">
        <f t="shared" ref="K30" si="19">SUM(K26:K29)</f>
        <v>1200000</v>
      </c>
      <c r="L30" s="19">
        <f t="shared" ref="L30" si="20">SUM(L26:L29)</f>
        <v>1200000</v>
      </c>
      <c r="M30" s="19">
        <f t="shared" ref="M30" si="21">SUM(M26:M29)</f>
        <v>1200000</v>
      </c>
      <c r="N30" s="19">
        <f t="shared" ref="N30" si="22">SUM(N26:N29)</f>
        <v>1200000</v>
      </c>
      <c r="O30" s="19">
        <f t="shared" ref="O30" si="23">SUM(O26:O29)</f>
        <v>1200000</v>
      </c>
      <c r="P30" s="19">
        <f t="shared" ref="P30" si="24">SUM(P26:P29)</f>
        <v>1200000</v>
      </c>
      <c r="Q30" s="19">
        <f t="shared" ref="Q30" si="25">SUM(Q26:Q29)</f>
        <v>1200000</v>
      </c>
      <c r="R30" s="19">
        <f t="shared" ref="R30" si="26">SUM(R26:R29)</f>
        <v>1200000</v>
      </c>
      <c r="S30" s="19">
        <f t="shared" ref="S30" si="27">SUM(S26:S29)</f>
        <v>1200000</v>
      </c>
      <c r="T30" s="19">
        <f t="shared" ref="T30" si="28">SUM(T26:T29)</f>
        <v>1200000</v>
      </c>
      <c r="U30" s="19">
        <f t="shared" ref="U30" si="29">SUM(U26:U29)</f>
        <v>1200000</v>
      </c>
      <c r="V30" s="19">
        <f t="shared" ref="V30" si="30">SUM(V26:V29)</f>
        <v>1200000</v>
      </c>
      <c r="W30" s="19">
        <f t="shared" ref="W30" si="31">SUM(W26:W29)</f>
        <v>600000</v>
      </c>
      <c r="X30" s="19">
        <f t="shared" ref="X30" si="32">SUM(X26:X29)</f>
        <v>73750</v>
      </c>
      <c r="Y30" s="19">
        <f t="shared" ref="Y30" si="33">SUM(Y26:Y29)</f>
        <v>73750</v>
      </c>
      <c r="Z30" s="19">
        <f t="shared" ref="Z30" si="34">SUM(Z26:Z29)</f>
        <v>180000</v>
      </c>
      <c r="AA30" s="19">
        <f t="shared" ref="AA30" si="35">SUM(AA26:AA29)</f>
        <v>180000</v>
      </c>
      <c r="AB30" s="19">
        <f t="shared" ref="AB30" si="36">SUM(AB26:AB29)</f>
        <v>180000</v>
      </c>
      <c r="AC30" s="19">
        <f t="shared" ref="AC30" si="37">SUM(AC26:AC29)</f>
        <v>540000</v>
      </c>
      <c r="AD30" s="19">
        <f t="shared" ref="AD30" si="38">SUM(AD26:AD29)</f>
        <v>600000</v>
      </c>
      <c r="AE30" s="19">
        <f t="shared" ref="AE30" si="39">SUM(AE26:AE29)</f>
        <v>660000</v>
      </c>
      <c r="AF30" s="19">
        <f t="shared" ref="AF30" si="40">SUM(AF26:AF29)</f>
        <v>780000</v>
      </c>
      <c r="AH30" s="19">
        <f t="shared" ref="AH30:AI30" si="41">SUM(AH26:AH29)</f>
        <v>14400000</v>
      </c>
      <c r="AI30" s="19">
        <f t="shared" si="41"/>
        <v>6267500</v>
      </c>
    </row>
    <row r="31" spans="2:35" x14ac:dyDescent="0.45">
      <c r="B31" s="31" t="s">
        <v>61</v>
      </c>
      <c r="I31" s="51" t="s">
        <v>62</v>
      </c>
      <c r="J31" s="51" t="s">
        <v>62</v>
      </c>
      <c r="K31" s="51" t="s">
        <v>62</v>
      </c>
      <c r="L31" s="51" t="s">
        <v>62</v>
      </c>
      <c r="M31" s="51" t="s">
        <v>62</v>
      </c>
      <c r="N31" s="51" t="s">
        <v>62</v>
      </c>
      <c r="O31" s="51" t="s">
        <v>62</v>
      </c>
      <c r="P31" s="51" t="s">
        <v>62</v>
      </c>
      <c r="Q31" s="51" t="s">
        <v>62</v>
      </c>
      <c r="R31" s="51" t="s">
        <v>62</v>
      </c>
      <c r="S31" s="51" t="s">
        <v>62</v>
      </c>
      <c r="T31" s="51" t="s">
        <v>62</v>
      </c>
      <c r="U31" s="30">
        <f>U30/I30-1</f>
        <v>0</v>
      </c>
      <c r="V31" s="30">
        <f t="shared" ref="V31:AF31" si="42">V30/J30-1</f>
        <v>0</v>
      </c>
      <c r="W31" s="30">
        <f t="shared" si="42"/>
        <v>-0.5</v>
      </c>
      <c r="X31" s="30">
        <f t="shared" si="42"/>
        <v>-0.93854166666666672</v>
      </c>
      <c r="Y31" s="30">
        <f t="shared" si="42"/>
        <v>-0.93854166666666672</v>
      </c>
      <c r="Z31" s="30">
        <f t="shared" si="42"/>
        <v>-0.85</v>
      </c>
      <c r="AA31" s="30">
        <f t="shared" si="42"/>
        <v>-0.85</v>
      </c>
      <c r="AB31" s="30">
        <f t="shared" si="42"/>
        <v>-0.85</v>
      </c>
      <c r="AC31" s="30">
        <f t="shared" si="42"/>
        <v>-0.55000000000000004</v>
      </c>
      <c r="AD31" s="30">
        <f t="shared" si="42"/>
        <v>-0.5</v>
      </c>
      <c r="AE31" s="30">
        <f t="shared" si="42"/>
        <v>-0.44999999999999996</v>
      </c>
      <c r="AF31" s="30">
        <f t="shared" si="42"/>
        <v>-0.35</v>
      </c>
      <c r="AH31" s="51" t="s">
        <v>62</v>
      </c>
      <c r="AI31" s="30">
        <f>AI30/AH30-1</f>
        <v>-0.56475694444444446</v>
      </c>
    </row>
    <row r="32" spans="2:35" ht="3" customHeight="1" x14ac:dyDescent="0.45"/>
    <row r="33" spans="2:35" hidden="1" outlineLevel="1" x14ac:dyDescent="0.45">
      <c r="B33" s="36" t="s">
        <v>101</v>
      </c>
      <c r="C33" s="36"/>
      <c r="D33" s="36"/>
      <c r="E33" s="36"/>
      <c r="F33" s="36"/>
      <c r="G33" s="36"/>
      <c r="H33" s="36"/>
      <c r="I33" s="36"/>
      <c r="J33" s="36"/>
      <c r="K33" s="36"/>
      <c r="L33" s="36"/>
      <c r="M33" s="36"/>
      <c r="N33" s="36"/>
      <c r="O33" s="36"/>
      <c r="P33" s="36"/>
      <c r="Q33" s="36"/>
      <c r="R33" s="36"/>
      <c r="S33" s="36"/>
      <c r="T33" s="36" t="s">
        <v>4</v>
      </c>
      <c r="U33" s="36"/>
      <c r="V33" s="36"/>
      <c r="W33" s="36"/>
      <c r="X33" s="36"/>
      <c r="Y33" s="36"/>
      <c r="Z33" s="36"/>
      <c r="AA33" s="36"/>
      <c r="AB33" s="36"/>
      <c r="AC33" s="36"/>
      <c r="AD33" s="36"/>
      <c r="AE33" s="36"/>
      <c r="AF33" s="36" t="s">
        <v>4</v>
      </c>
      <c r="AH33" s="36" t="s">
        <v>4</v>
      </c>
      <c r="AI33" s="36"/>
    </row>
    <row r="34" spans="2:35" ht="3" hidden="1" customHeight="1" outlineLevel="1" x14ac:dyDescent="0.45"/>
    <row r="35" spans="2:35" hidden="1" outlineLevel="1" x14ac:dyDescent="0.45">
      <c r="B35" t="s">
        <v>102</v>
      </c>
    </row>
    <row r="36" spans="2:35" ht="3" hidden="1" customHeight="1" outlineLevel="1" x14ac:dyDescent="0.45">
      <c r="B36" s="17"/>
    </row>
    <row r="37" spans="2:35" hidden="1" outlineLevel="1" x14ac:dyDescent="0.45">
      <c r="B37" s="17" t="s">
        <v>47</v>
      </c>
      <c r="I37" s="1"/>
      <c r="J37" s="1"/>
      <c r="K37" s="1"/>
      <c r="L37" s="1"/>
      <c r="M37" s="1"/>
      <c r="N37" s="1"/>
      <c r="O37" s="1"/>
      <c r="P37" s="1"/>
      <c r="Q37" s="1"/>
      <c r="R37" s="1"/>
      <c r="S37" s="1"/>
      <c r="T37" s="1"/>
      <c r="U37" s="3">
        <f>U26*U43</f>
        <v>0</v>
      </c>
      <c r="V37" s="3">
        <f t="shared" ref="V37:AF37" si="43">V26*V43</f>
        <v>0</v>
      </c>
      <c r="W37" s="3">
        <f t="shared" si="43"/>
        <v>0</v>
      </c>
      <c r="X37" s="3">
        <f t="shared" si="43"/>
        <v>0</v>
      </c>
      <c r="Y37" s="3">
        <f t="shared" si="43"/>
        <v>0</v>
      </c>
      <c r="Z37" s="3">
        <f t="shared" si="43"/>
        <v>0</v>
      </c>
      <c r="AA37" s="3">
        <f t="shared" si="43"/>
        <v>0</v>
      </c>
      <c r="AB37" s="3">
        <f t="shared" si="43"/>
        <v>0</v>
      </c>
      <c r="AC37" s="3">
        <f t="shared" si="43"/>
        <v>35437.5</v>
      </c>
      <c r="AD37" s="3">
        <f t="shared" si="43"/>
        <v>0</v>
      </c>
      <c r="AE37" s="3">
        <f t="shared" si="43"/>
        <v>0</v>
      </c>
      <c r="AF37" s="3">
        <f t="shared" si="43"/>
        <v>0</v>
      </c>
      <c r="AH37" s="26">
        <f t="shared" ref="AH37:AH40" si="44">SUM(I37:T37)</f>
        <v>0</v>
      </c>
      <c r="AI37" s="26">
        <f t="shared" ref="AI37:AI40" si="45">SUM(U37:AF37)</f>
        <v>35437.5</v>
      </c>
    </row>
    <row r="38" spans="2:35" hidden="1" outlineLevel="1" x14ac:dyDescent="0.45">
      <c r="B38" s="17" t="s">
        <v>48</v>
      </c>
      <c r="I38" s="1"/>
      <c r="J38" s="1"/>
      <c r="K38" s="1"/>
      <c r="L38" s="1"/>
      <c r="M38" s="1"/>
      <c r="N38" s="1"/>
      <c r="O38" s="1"/>
      <c r="P38" s="1"/>
      <c r="Q38" s="1"/>
      <c r="R38" s="1"/>
      <c r="S38" s="1"/>
      <c r="T38" s="1"/>
      <c r="U38" s="3">
        <f t="shared" ref="U38:AF40" si="46">U27*U44</f>
        <v>0</v>
      </c>
      <c r="V38" s="3">
        <f t="shared" si="46"/>
        <v>0</v>
      </c>
      <c r="W38" s="3">
        <f t="shared" si="46"/>
        <v>0</v>
      </c>
      <c r="X38" s="3">
        <f t="shared" si="46"/>
        <v>0</v>
      </c>
      <c r="Y38" s="3">
        <f t="shared" si="46"/>
        <v>0</v>
      </c>
      <c r="Z38" s="3">
        <f t="shared" si="46"/>
        <v>0</v>
      </c>
      <c r="AA38" s="3">
        <f t="shared" si="46"/>
        <v>0</v>
      </c>
      <c r="AB38" s="3">
        <f t="shared" si="46"/>
        <v>0</v>
      </c>
      <c r="AC38" s="3">
        <f t="shared" si="46"/>
        <v>28687.5</v>
      </c>
      <c r="AD38" s="3">
        <f t="shared" si="46"/>
        <v>0</v>
      </c>
      <c r="AE38" s="3">
        <f t="shared" si="46"/>
        <v>0</v>
      </c>
      <c r="AF38" s="3">
        <f t="shared" si="46"/>
        <v>0</v>
      </c>
      <c r="AH38" s="26">
        <f t="shared" si="44"/>
        <v>0</v>
      </c>
      <c r="AI38" s="26">
        <f t="shared" si="45"/>
        <v>28687.5</v>
      </c>
    </row>
    <row r="39" spans="2:35" hidden="1" outlineLevel="1" x14ac:dyDescent="0.45">
      <c r="B39" s="17" t="s">
        <v>49</v>
      </c>
      <c r="I39" s="1"/>
      <c r="J39" s="1"/>
      <c r="K39" s="1"/>
      <c r="L39" s="1"/>
      <c r="M39" s="1"/>
      <c r="N39" s="1"/>
      <c r="O39" s="1"/>
      <c r="P39" s="1"/>
      <c r="Q39" s="1"/>
      <c r="R39" s="1"/>
      <c r="S39" s="1"/>
      <c r="T39" s="1"/>
      <c r="U39" s="3">
        <f t="shared" si="46"/>
        <v>0</v>
      </c>
      <c r="V39" s="3">
        <f t="shared" si="46"/>
        <v>0</v>
      </c>
      <c r="W39" s="3">
        <f t="shared" si="46"/>
        <v>0</v>
      </c>
      <c r="X39" s="3">
        <f t="shared" si="46"/>
        <v>0</v>
      </c>
      <c r="Y39" s="3">
        <f t="shared" si="46"/>
        <v>0</v>
      </c>
      <c r="Z39" s="3">
        <f t="shared" si="46"/>
        <v>0</v>
      </c>
      <c r="AA39" s="3">
        <f t="shared" si="46"/>
        <v>0</v>
      </c>
      <c r="AB39" s="3">
        <f t="shared" si="46"/>
        <v>0</v>
      </c>
      <c r="AC39" s="3">
        <f t="shared" si="46"/>
        <v>13500</v>
      </c>
      <c r="AD39" s="3">
        <f t="shared" si="46"/>
        <v>0</v>
      </c>
      <c r="AE39" s="3">
        <f t="shared" si="46"/>
        <v>0</v>
      </c>
      <c r="AF39" s="3">
        <f t="shared" si="46"/>
        <v>0</v>
      </c>
      <c r="AH39" s="26">
        <f t="shared" si="44"/>
        <v>0</v>
      </c>
      <c r="AI39" s="26">
        <f t="shared" si="45"/>
        <v>13500</v>
      </c>
    </row>
    <row r="40" spans="2:35" hidden="1" outlineLevel="1" x14ac:dyDescent="0.45">
      <c r="B40" s="17" t="s">
        <v>50</v>
      </c>
      <c r="I40" s="1"/>
      <c r="J40" s="1"/>
      <c r="K40" s="1"/>
      <c r="L40" s="1"/>
      <c r="M40" s="1"/>
      <c r="N40" s="1"/>
      <c r="O40" s="1"/>
      <c r="P40" s="1"/>
      <c r="Q40" s="1"/>
      <c r="R40" s="1"/>
      <c r="S40" s="1"/>
      <c r="T40" s="1"/>
      <c r="U40" s="3">
        <f t="shared" si="46"/>
        <v>0</v>
      </c>
      <c r="V40" s="3">
        <f t="shared" si="46"/>
        <v>0</v>
      </c>
      <c r="W40" s="3">
        <f t="shared" si="46"/>
        <v>0</v>
      </c>
      <c r="X40" s="3">
        <f t="shared" si="46"/>
        <v>0</v>
      </c>
      <c r="Y40" s="3">
        <f t="shared" si="46"/>
        <v>0</v>
      </c>
      <c r="Z40" s="3">
        <f t="shared" si="46"/>
        <v>0</v>
      </c>
      <c r="AA40" s="3">
        <f t="shared" si="46"/>
        <v>0</v>
      </c>
      <c r="AB40" s="3">
        <f t="shared" si="46"/>
        <v>0</v>
      </c>
      <c r="AC40" s="3">
        <f t="shared" si="46"/>
        <v>3375</v>
      </c>
      <c r="AD40" s="3">
        <f t="shared" si="46"/>
        <v>0</v>
      </c>
      <c r="AE40" s="3">
        <f t="shared" si="46"/>
        <v>0</v>
      </c>
      <c r="AF40" s="3">
        <f t="shared" si="46"/>
        <v>0</v>
      </c>
      <c r="AH40" s="26">
        <f t="shared" si="44"/>
        <v>0</v>
      </c>
      <c r="AI40" s="26">
        <f t="shared" si="45"/>
        <v>3375</v>
      </c>
    </row>
    <row r="41" spans="2:35" ht="3" hidden="1" customHeight="1" outlineLevel="1" x14ac:dyDescent="0.45">
      <c r="B41" s="49"/>
      <c r="C41" s="27"/>
      <c r="D41" s="27"/>
      <c r="E41" s="27"/>
      <c r="F41" s="27"/>
      <c r="G41" s="27"/>
      <c r="H41" s="27"/>
      <c r="I41" s="27"/>
      <c r="J41" s="27"/>
      <c r="K41" s="27"/>
      <c r="L41" s="27"/>
      <c r="M41" s="27"/>
      <c r="N41" s="27"/>
      <c r="O41" s="27"/>
      <c r="P41" s="27"/>
      <c r="Q41" s="27"/>
      <c r="R41" s="27"/>
      <c r="S41" s="27"/>
      <c r="T41" s="27"/>
      <c r="U41" s="99"/>
      <c r="V41" s="99"/>
      <c r="W41" s="99"/>
      <c r="X41" s="99"/>
      <c r="Y41" s="99"/>
      <c r="Z41" s="99"/>
      <c r="AA41" s="99"/>
      <c r="AB41" s="99"/>
      <c r="AC41" s="99"/>
      <c r="AD41" s="99"/>
      <c r="AE41" s="99"/>
      <c r="AF41" s="99"/>
      <c r="AG41" s="27"/>
      <c r="AH41" s="27"/>
      <c r="AI41" s="27"/>
    </row>
    <row r="42" spans="2:35" hidden="1" outlineLevel="1" x14ac:dyDescent="0.45">
      <c r="B42" s="49" t="s">
        <v>103</v>
      </c>
      <c r="C42" s="27"/>
      <c r="D42" s="27"/>
      <c r="E42" s="27"/>
      <c r="F42" s="27"/>
      <c r="G42" s="27"/>
      <c r="H42" s="27"/>
      <c r="I42" s="27"/>
      <c r="J42" s="27"/>
      <c r="K42" s="27"/>
      <c r="L42" s="27"/>
      <c r="M42" s="27"/>
      <c r="N42" s="27"/>
      <c r="O42" s="27"/>
      <c r="P42" s="27"/>
      <c r="Q42" s="27"/>
      <c r="R42" s="27"/>
      <c r="S42" s="27"/>
      <c r="T42" s="27"/>
      <c r="U42" s="99"/>
      <c r="V42" s="99"/>
      <c r="W42" s="99"/>
      <c r="X42" s="99"/>
      <c r="Y42" s="99"/>
      <c r="Z42" s="99"/>
      <c r="AA42" s="99"/>
      <c r="AB42" s="99"/>
      <c r="AC42" s="99"/>
      <c r="AD42" s="99"/>
      <c r="AE42" s="99"/>
      <c r="AF42" s="99"/>
      <c r="AG42" s="27"/>
      <c r="AH42" s="27"/>
      <c r="AI42" s="27"/>
    </row>
    <row r="43" spans="2:35" hidden="1" outlineLevel="1" x14ac:dyDescent="0.45">
      <c r="B43" s="100" t="s">
        <v>47</v>
      </c>
      <c r="I43" s="1"/>
      <c r="J43" s="1"/>
      <c r="K43" s="1"/>
      <c r="L43" s="1"/>
      <c r="M43" s="1"/>
      <c r="N43" s="1"/>
      <c r="O43" s="1"/>
      <c r="P43" s="1"/>
      <c r="Q43" s="1"/>
      <c r="R43" s="1"/>
      <c r="S43" s="1"/>
      <c r="T43" s="1"/>
      <c r="U43" s="4">
        <v>0</v>
      </c>
      <c r="V43" s="4">
        <v>0</v>
      </c>
      <c r="W43" s="4">
        <v>0</v>
      </c>
      <c r="X43" s="4">
        <v>0</v>
      </c>
      <c r="Y43" s="4">
        <v>0</v>
      </c>
      <c r="Z43" s="4">
        <v>0</v>
      </c>
      <c r="AA43" s="4">
        <v>0</v>
      </c>
      <c r="AB43" s="4">
        <v>0</v>
      </c>
      <c r="AC43" s="4">
        <v>0.15</v>
      </c>
      <c r="AD43" s="4">
        <v>0</v>
      </c>
      <c r="AE43" s="4">
        <v>0</v>
      </c>
      <c r="AF43" s="4">
        <v>0</v>
      </c>
      <c r="AH43" s="1"/>
      <c r="AI43" s="1"/>
    </row>
    <row r="44" spans="2:35" hidden="1" outlineLevel="1" x14ac:dyDescent="0.45">
      <c r="B44" s="100" t="s">
        <v>48</v>
      </c>
      <c r="I44" s="1"/>
      <c r="J44" s="1"/>
      <c r="K44" s="1"/>
      <c r="L44" s="1"/>
      <c r="M44" s="1"/>
      <c r="N44" s="1"/>
      <c r="O44" s="1"/>
      <c r="P44" s="1"/>
      <c r="Q44" s="1"/>
      <c r="R44" s="1"/>
      <c r="S44" s="1"/>
      <c r="T44" s="1"/>
      <c r="U44" s="4">
        <v>0</v>
      </c>
      <c r="V44" s="4">
        <v>0</v>
      </c>
      <c r="W44" s="4">
        <v>0</v>
      </c>
      <c r="X44" s="4">
        <v>0</v>
      </c>
      <c r="Y44" s="4">
        <v>0</v>
      </c>
      <c r="Z44" s="4">
        <v>0</v>
      </c>
      <c r="AA44" s="4">
        <v>0</v>
      </c>
      <c r="AB44" s="4">
        <v>0</v>
      </c>
      <c r="AC44" s="4">
        <v>0.15</v>
      </c>
      <c r="AD44" s="4">
        <v>0</v>
      </c>
      <c r="AE44" s="4">
        <v>0</v>
      </c>
      <c r="AF44" s="4">
        <v>0</v>
      </c>
      <c r="AH44" s="1"/>
      <c r="AI44" s="1"/>
    </row>
    <row r="45" spans="2:35" hidden="1" outlineLevel="1" x14ac:dyDescent="0.45">
      <c r="B45" s="100" t="s">
        <v>49</v>
      </c>
      <c r="I45" s="1"/>
      <c r="J45" s="1"/>
      <c r="K45" s="1"/>
      <c r="L45" s="1"/>
      <c r="M45" s="1"/>
      <c r="N45" s="1"/>
      <c r="O45" s="1"/>
      <c r="P45" s="1"/>
      <c r="Q45" s="1"/>
      <c r="R45" s="1"/>
      <c r="S45" s="1"/>
      <c r="T45" s="1"/>
      <c r="U45" s="4">
        <v>0</v>
      </c>
      <c r="V45" s="4">
        <v>0</v>
      </c>
      <c r="W45" s="4">
        <v>0</v>
      </c>
      <c r="X45" s="4">
        <v>0</v>
      </c>
      <c r="Y45" s="4">
        <v>0</v>
      </c>
      <c r="Z45" s="4">
        <v>0</v>
      </c>
      <c r="AA45" s="4">
        <v>0</v>
      </c>
      <c r="AB45" s="4">
        <v>0</v>
      </c>
      <c r="AC45" s="4">
        <v>0.15</v>
      </c>
      <c r="AD45" s="4">
        <v>0</v>
      </c>
      <c r="AE45" s="4">
        <v>0</v>
      </c>
      <c r="AF45" s="4">
        <v>0</v>
      </c>
      <c r="AH45" s="1"/>
      <c r="AI45" s="1"/>
    </row>
    <row r="46" spans="2:35" hidden="1" outlineLevel="1" x14ac:dyDescent="0.45">
      <c r="B46" s="100" t="s">
        <v>50</v>
      </c>
      <c r="I46" s="1"/>
      <c r="J46" s="1"/>
      <c r="K46" s="1"/>
      <c r="L46" s="1"/>
      <c r="M46" s="1"/>
      <c r="N46" s="1"/>
      <c r="O46" s="1"/>
      <c r="P46" s="1"/>
      <c r="Q46" s="1"/>
      <c r="R46" s="1"/>
      <c r="S46" s="1"/>
      <c r="T46" s="1"/>
      <c r="U46" s="4">
        <v>0</v>
      </c>
      <c r="V46" s="4">
        <v>0</v>
      </c>
      <c r="W46" s="4">
        <v>0</v>
      </c>
      <c r="X46" s="4">
        <v>0</v>
      </c>
      <c r="Y46" s="4">
        <v>0</v>
      </c>
      <c r="Z46" s="4">
        <v>0</v>
      </c>
      <c r="AA46" s="4">
        <v>0</v>
      </c>
      <c r="AB46" s="4">
        <v>0</v>
      </c>
      <c r="AC46" s="4">
        <v>0.15</v>
      </c>
      <c r="AD46" s="4">
        <v>0</v>
      </c>
      <c r="AE46" s="4">
        <v>0</v>
      </c>
      <c r="AF46" s="4">
        <v>0</v>
      </c>
      <c r="AH46" s="1"/>
      <c r="AI46" s="1"/>
    </row>
    <row r="47" spans="2:35" ht="3" hidden="1" customHeight="1" outlineLevel="1" x14ac:dyDescent="0.45"/>
    <row r="48" spans="2:35" hidden="1" outlineLevel="1" x14ac:dyDescent="0.45">
      <c r="B48" s="101" t="s">
        <v>104</v>
      </c>
      <c r="I48" s="1"/>
      <c r="J48" s="1"/>
      <c r="K48" s="1"/>
      <c r="L48" s="1"/>
      <c r="M48" s="1"/>
      <c r="N48" s="1"/>
      <c r="O48" s="1"/>
      <c r="P48" s="1"/>
      <c r="Q48" s="1"/>
      <c r="R48" s="1"/>
      <c r="S48" s="1"/>
      <c r="T48" s="1"/>
      <c r="U48" s="3">
        <f>SUM(U37:U40)</f>
        <v>0</v>
      </c>
      <c r="V48" s="3">
        <f t="shared" ref="V48:AF48" si="47">SUM(V37:V40)</f>
        <v>0</v>
      </c>
      <c r="W48" s="3">
        <f t="shared" si="47"/>
        <v>0</v>
      </c>
      <c r="X48" s="3">
        <f t="shared" si="47"/>
        <v>0</v>
      </c>
      <c r="Y48" s="3">
        <f t="shared" si="47"/>
        <v>0</v>
      </c>
      <c r="Z48" s="3">
        <f t="shared" si="47"/>
        <v>0</v>
      </c>
      <c r="AA48" s="3">
        <f t="shared" si="47"/>
        <v>0</v>
      </c>
      <c r="AB48" s="3">
        <f t="shared" si="47"/>
        <v>0</v>
      </c>
      <c r="AC48" s="3">
        <f t="shared" si="47"/>
        <v>81000</v>
      </c>
      <c r="AD48" s="3">
        <f t="shared" si="47"/>
        <v>0</v>
      </c>
      <c r="AE48" s="3">
        <f t="shared" si="47"/>
        <v>0</v>
      </c>
      <c r="AF48" s="3">
        <f t="shared" si="47"/>
        <v>0</v>
      </c>
      <c r="AH48" s="26">
        <f t="shared" ref="AH48" si="48">SUM(I48:T48)</f>
        <v>0</v>
      </c>
      <c r="AI48" s="26">
        <f t="shared" ref="AI48" si="49">SUM(U48:AF48)</f>
        <v>81000</v>
      </c>
    </row>
    <row r="49" spans="2:35" ht="3" hidden="1" customHeight="1" outlineLevel="1" x14ac:dyDescent="0.45"/>
    <row r="50" spans="2:35" collapsed="1" x14ac:dyDescent="0.45">
      <c r="B50" s="41" t="s">
        <v>107</v>
      </c>
      <c r="I50" s="19">
        <f>I30</f>
        <v>1200000</v>
      </c>
      <c r="J50" s="19">
        <f t="shared" ref="J50:T50" si="50">J30</f>
        <v>1200000</v>
      </c>
      <c r="K50" s="19">
        <f t="shared" si="50"/>
        <v>1200000</v>
      </c>
      <c r="L50" s="19">
        <f t="shared" si="50"/>
        <v>1200000</v>
      </c>
      <c r="M50" s="19">
        <f t="shared" si="50"/>
        <v>1200000</v>
      </c>
      <c r="N50" s="19">
        <f t="shared" si="50"/>
        <v>1200000</v>
      </c>
      <c r="O50" s="19">
        <f t="shared" si="50"/>
        <v>1200000</v>
      </c>
      <c r="P50" s="19">
        <f t="shared" si="50"/>
        <v>1200000</v>
      </c>
      <c r="Q50" s="19">
        <f t="shared" si="50"/>
        <v>1200000</v>
      </c>
      <c r="R50" s="19">
        <f t="shared" si="50"/>
        <v>1200000</v>
      </c>
      <c r="S50" s="19">
        <f t="shared" si="50"/>
        <v>1200000</v>
      </c>
      <c r="T50" s="19">
        <f t="shared" si="50"/>
        <v>1200000</v>
      </c>
      <c r="U50" s="19">
        <f>U30-U48</f>
        <v>1200000</v>
      </c>
      <c r="V50" s="19">
        <f t="shared" ref="V50:AI50" si="51">V30-V48</f>
        <v>1200000</v>
      </c>
      <c r="W50" s="19">
        <f t="shared" si="51"/>
        <v>600000</v>
      </c>
      <c r="X50" s="19">
        <f t="shared" si="51"/>
        <v>73750</v>
      </c>
      <c r="Y50" s="19">
        <f t="shared" si="51"/>
        <v>73750</v>
      </c>
      <c r="Z50" s="19">
        <f t="shared" si="51"/>
        <v>180000</v>
      </c>
      <c r="AA50" s="19">
        <f t="shared" si="51"/>
        <v>180000</v>
      </c>
      <c r="AB50" s="19">
        <f t="shared" si="51"/>
        <v>180000</v>
      </c>
      <c r="AC50" s="19">
        <f t="shared" si="51"/>
        <v>459000</v>
      </c>
      <c r="AD50" s="19">
        <f t="shared" si="51"/>
        <v>600000</v>
      </c>
      <c r="AE50" s="19">
        <f t="shared" si="51"/>
        <v>660000</v>
      </c>
      <c r="AF50" s="19">
        <f t="shared" si="51"/>
        <v>780000</v>
      </c>
      <c r="AH50" s="19">
        <f t="shared" si="51"/>
        <v>14400000</v>
      </c>
      <c r="AI50" s="19">
        <f t="shared" si="51"/>
        <v>6186500</v>
      </c>
    </row>
    <row r="51" spans="2:35" x14ac:dyDescent="0.45">
      <c r="B51" s="31" t="s">
        <v>61</v>
      </c>
      <c r="I51" s="51" t="s">
        <v>62</v>
      </c>
      <c r="J51" s="51" t="s">
        <v>62</v>
      </c>
      <c r="K51" s="51" t="s">
        <v>62</v>
      </c>
      <c r="L51" s="51" t="s">
        <v>62</v>
      </c>
      <c r="M51" s="51" t="s">
        <v>62</v>
      </c>
      <c r="N51" s="51" t="s">
        <v>62</v>
      </c>
      <c r="O51" s="51" t="s">
        <v>62</v>
      </c>
      <c r="P51" s="51" t="s">
        <v>62</v>
      </c>
      <c r="Q51" s="51" t="s">
        <v>62</v>
      </c>
      <c r="R51" s="51" t="s">
        <v>62</v>
      </c>
      <c r="S51" s="51" t="s">
        <v>62</v>
      </c>
      <c r="T51" s="51" t="s">
        <v>62</v>
      </c>
      <c r="U51" s="30">
        <f>U50/I50-1</f>
        <v>0</v>
      </c>
      <c r="V51" s="30">
        <f t="shared" ref="V51" si="52">V50/J50-1</f>
        <v>0</v>
      </c>
      <c r="W51" s="30">
        <f t="shared" ref="W51" si="53">W50/K50-1</f>
        <v>-0.5</v>
      </c>
      <c r="X51" s="30">
        <f t="shared" ref="X51" si="54">X50/L50-1</f>
        <v>-0.93854166666666672</v>
      </c>
      <c r="Y51" s="30">
        <f t="shared" ref="Y51" si="55">Y50/M50-1</f>
        <v>-0.93854166666666672</v>
      </c>
      <c r="Z51" s="30">
        <f t="shared" ref="Z51" si="56">Z50/N50-1</f>
        <v>-0.85</v>
      </c>
      <c r="AA51" s="30">
        <f t="shared" ref="AA51" si="57">AA50/O50-1</f>
        <v>-0.85</v>
      </c>
      <c r="AB51" s="30">
        <f t="shared" ref="AB51" si="58">AB50/P50-1</f>
        <v>-0.85</v>
      </c>
      <c r="AC51" s="30">
        <f t="shared" ref="AC51" si="59">AC50/Q50-1</f>
        <v>-0.61749999999999994</v>
      </c>
      <c r="AD51" s="30">
        <f t="shared" ref="AD51" si="60">AD50/R50-1</f>
        <v>-0.5</v>
      </c>
      <c r="AE51" s="30">
        <f t="shared" ref="AE51" si="61">AE50/S50-1</f>
        <v>-0.44999999999999996</v>
      </c>
      <c r="AF51" s="30">
        <f t="shared" ref="AF51" si="62">AF50/T50-1</f>
        <v>-0.35</v>
      </c>
      <c r="AH51" s="51" t="s">
        <v>62</v>
      </c>
      <c r="AI51" s="30">
        <f>AI50/AH50-1</f>
        <v>-0.57038194444444446</v>
      </c>
    </row>
    <row r="52" spans="2:35" ht="3" customHeight="1" x14ac:dyDescent="0.45"/>
    <row r="53" spans="2:35" hidden="1" outlineLevel="1" x14ac:dyDescent="0.45">
      <c r="B53" s="36" t="s">
        <v>55</v>
      </c>
      <c r="C53" s="36"/>
      <c r="D53" s="37" t="s">
        <v>23</v>
      </c>
      <c r="E53" s="37" t="s">
        <v>22</v>
      </c>
      <c r="F53" s="37" t="s">
        <v>24</v>
      </c>
      <c r="G53" s="37" t="s">
        <v>25</v>
      </c>
      <c r="H53" s="36"/>
      <c r="I53" s="36"/>
      <c r="J53" s="36"/>
      <c r="K53" s="36"/>
      <c r="L53" s="36"/>
      <c r="M53" s="36"/>
      <c r="N53" s="36"/>
      <c r="O53" s="36"/>
      <c r="P53" s="36"/>
      <c r="Q53" s="36"/>
      <c r="R53" s="36"/>
      <c r="S53" s="36"/>
      <c r="T53" s="36" t="s">
        <v>4</v>
      </c>
      <c r="U53" s="36"/>
      <c r="V53" s="36"/>
      <c r="W53" s="36"/>
      <c r="X53" s="36"/>
      <c r="Y53" s="36"/>
      <c r="Z53" s="36"/>
      <c r="AA53" s="36"/>
      <c r="AB53" s="36"/>
      <c r="AC53" s="36"/>
      <c r="AD53" s="36"/>
      <c r="AE53" s="36"/>
      <c r="AF53" s="36" t="s">
        <v>4</v>
      </c>
      <c r="AH53" s="36" t="s">
        <v>4</v>
      </c>
      <c r="AI53" s="36"/>
    </row>
    <row r="54" spans="2:35" s="27" customFormat="1" ht="3" hidden="1" customHeight="1" outlineLevel="1" x14ac:dyDescent="0.45">
      <c r="D54" s="28"/>
      <c r="E54" s="28"/>
      <c r="F54" s="28"/>
      <c r="G54" s="28"/>
    </row>
    <row r="55" spans="2:35" hidden="1" outlineLevel="1" x14ac:dyDescent="0.45">
      <c r="B55" s="22" t="s">
        <v>19</v>
      </c>
      <c r="D55" s="23">
        <v>1</v>
      </c>
      <c r="E55" s="24">
        <f>1-D55</f>
        <v>0</v>
      </c>
      <c r="F55" s="25">
        <v>1</v>
      </c>
      <c r="G55" s="25">
        <v>24</v>
      </c>
      <c r="I55" s="2">
        <v>230000</v>
      </c>
      <c r="J55" s="2">
        <v>230000</v>
      </c>
      <c r="K55" s="2">
        <v>230000</v>
      </c>
      <c r="L55" s="2">
        <v>230000</v>
      </c>
      <c r="M55" s="2">
        <v>230000</v>
      </c>
      <c r="N55" s="2">
        <v>230000</v>
      </c>
      <c r="O55" s="2">
        <v>230000</v>
      </c>
      <c r="P55" s="2">
        <v>230000</v>
      </c>
      <c r="Q55" s="2">
        <v>230000</v>
      </c>
      <c r="R55" s="2">
        <v>230000</v>
      </c>
      <c r="S55" s="2">
        <v>230000</v>
      </c>
      <c r="T55" s="2">
        <v>230000</v>
      </c>
      <c r="U55" s="26">
        <f t="shared" ref="U55:AF62" si="63">IF($G55&lt;U$7,0,$D55*(U$30*U67)+$E55*(I55*(1+CHOOSE($F55,U$153,U$154))))</f>
        <v>230000.00000000003</v>
      </c>
      <c r="V55" s="26">
        <f t="shared" si="63"/>
        <v>230000.00000000003</v>
      </c>
      <c r="W55" s="26">
        <f t="shared" si="63"/>
        <v>115000.00000000001</v>
      </c>
      <c r="X55" s="26">
        <f t="shared" si="63"/>
        <v>14135.416666666668</v>
      </c>
      <c r="Y55" s="26">
        <f t="shared" si="63"/>
        <v>14135.416666666668</v>
      </c>
      <c r="Z55" s="26">
        <f t="shared" si="63"/>
        <v>34500</v>
      </c>
      <c r="AA55" s="26">
        <f t="shared" si="63"/>
        <v>34500</v>
      </c>
      <c r="AB55" s="26">
        <f t="shared" si="63"/>
        <v>34500</v>
      </c>
      <c r="AC55" s="26">
        <f t="shared" si="63"/>
        <v>103500</v>
      </c>
      <c r="AD55" s="26">
        <f t="shared" si="63"/>
        <v>115000.00000000001</v>
      </c>
      <c r="AE55" s="26">
        <f t="shared" si="63"/>
        <v>126500.00000000001</v>
      </c>
      <c r="AF55" s="26">
        <f t="shared" si="63"/>
        <v>149500</v>
      </c>
      <c r="AH55" s="26">
        <f t="shared" ref="AH55:AH62" si="64">SUM(I55:T55)</f>
        <v>2760000</v>
      </c>
      <c r="AI55" s="26">
        <f t="shared" ref="AI55:AI62" si="65">SUM(U55:AF55)</f>
        <v>1201270.8333333335</v>
      </c>
    </row>
    <row r="56" spans="2:35" hidden="1" outlineLevel="1" x14ac:dyDescent="0.45">
      <c r="B56" s="22" t="s">
        <v>21</v>
      </c>
      <c r="D56" s="23">
        <v>1</v>
      </c>
      <c r="E56" s="24">
        <f t="shared" ref="E56:E62" si="66">1-D56</f>
        <v>0</v>
      </c>
      <c r="F56" s="25">
        <v>1</v>
      </c>
      <c r="G56" s="25">
        <v>15</v>
      </c>
      <c r="I56" s="2">
        <v>30000</v>
      </c>
      <c r="J56" s="2">
        <v>30000</v>
      </c>
      <c r="K56" s="2">
        <v>30000</v>
      </c>
      <c r="L56" s="2">
        <v>30000</v>
      </c>
      <c r="M56" s="2">
        <v>30000</v>
      </c>
      <c r="N56" s="2">
        <v>30000</v>
      </c>
      <c r="O56" s="2">
        <v>30000</v>
      </c>
      <c r="P56" s="2">
        <v>30000</v>
      </c>
      <c r="Q56" s="2">
        <v>30000</v>
      </c>
      <c r="R56" s="2">
        <v>30000</v>
      </c>
      <c r="S56" s="2">
        <v>30000</v>
      </c>
      <c r="T56" s="2">
        <v>30000</v>
      </c>
      <c r="U56" s="26">
        <f t="shared" si="63"/>
        <v>29999.999999999996</v>
      </c>
      <c r="V56" s="26">
        <f t="shared" si="63"/>
        <v>29999.999999999996</v>
      </c>
      <c r="W56" s="26">
        <f t="shared" si="63"/>
        <v>14999.999999999998</v>
      </c>
      <c r="X56" s="26">
        <f t="shared" si="63"/>
        <v>0</v>
      </c>
      <c r="Y56" s="26">
        <f t="shared" si="63"/>
        <v>0</v>
      </c>
      <c r="Z56" s="26">
        <f t="shared" si="63"/>
        <v>0</v>
      </c>
      <c r="AA56" s="26">
        <f t="shared" si="63"/>
        <v>0</v>
      </c>
      <c r="AB56" s="26">
        <f t="shared" si="63"/>
        <v>0</v>
      </c>
      <c r="AC56" s="26">
        <f t="shared" si="63"/>
        <v>0</v>
      </c>
      <c r="AD56" s="26">
        <f t="shared" si="63"/>
        <v>0</v>
      </c>
      <c r="AE56" s="26">
        <f t="shared" si="63"/>
        <v>0</v>
      </c>
      <c r="AF56" s="26">
        <f t="shared" si="63"/>
        <v>0</v>
      </c>
      <c r="AH56" s="26">
        <f t="shared" si="64"/>
        <v>360000</v>
      </c>
      <c r="AI56" s="26">
        <f t="shared" si="65"/>
        <v>74999.999999999985</v>
      </c>
    </row>
    <row r="57" spans="2:35" hidden="1" outlineLevel="1" x14ac:dyDescent="0.45">
      <c r="B57" s="22" t="s">
        <v>20</v>
      </c>
      <c r="D57" s="23">
        <v>1</v>
      </c>
      <c r="E57" s="24">
        <f t="shared" si="66"/>
        <v>0</v>
      </c>
      <c r="F57" s="25">
        <v>1</v>
      </c>
      <c r="G57" s="25">
        <v>24</v>
      </c>
      <c r="I57" s="2">
        <v>650000</v>
      </c>
      <c r="J57" s="2">
        <v>650000</v>
      </c>
      <c r="K57" s="2">
        <v>650000</v>
      </c>
      <c r="L57" s="2">
        <v>650000</v>
      </c>
      <c r="M57" s="2">
        <v>650000</v>
      </c>
      <c r="N57" s="2">
        <v>650000</v>
      </c>
      <c r="O57" s="2">
        <v>650000</v>
      </c>
      <c r="P57" s="2">
        <v>650000</v>
      </c>
      <c r="Q57" s="2">
        <v>650000</v>
      </c>
      <c r="R57" s="2">
        <v>650000</v>
      </c>
      <c r="S57" s="2">
        <v>650000</v>
      </c>
      <c r="T57" s="2">
        <v>650000</v>
      </c>
      <c r="U57" s="26">
        <f t="shared" si="63"/>
        <v>650000.00000000012</v>
      </c>
      <c r="V57" s="26">
        <f t="shared" si="63"/>
        <v>650000.00000000012</v>
      </c>
      <c r="W57" s="26">
        <f t="shared" si="63"/>
        <v>325000.00000000006</v>
      </c>
      <c r="X57" s="26">
        <f t="shared" si="63"/>
        <v>39947.916666666672</v>
      </c>
      <c r="Y57" s="26">
        <f t="shared" si="63"/>
        <v>39947.916666666672</v>
      </c>
      <c r="Z57" s="26">
        <f t="shared" si="63"/>
        <v>97500.000000000015</v>
      </c>
      <c r="AA57" s="26">
        <f t="shared" si="63"/>
        <v>97500.000000000015</v>
      </c>
      <c r="AB57" s="26">
        <f t="shared" si="63"/>
        <v>97500.000000000015</v>
      </c>
      <c r="AC57" s="26">
        <f t="shared" si="63"/>
        <v>292500.00000000006</v>
      </c>
      <c r="AD57" s="26">
        <f t="shared" si="63"/>
        <v>325000.00000000006</v>
      </c>
      <c r="AE57" s="26">
        <f t="shared" si="63"/>
        <v>357500.00000000006</v>
      </c>
      <c r="AF57" s="26">
        <f t="shared" si="63"/>
        <v>422500.00000000006</v>
      </c>
      <c r="AH57" s="26">
        <f t="shared" si="64"/>
        <v>7800000</v>
      </c>
      <c r="AI57" s="26">
        <f t="shared" si="65"/>
        <v>3394895.833333334</v>
      </c>
    </row>
    <row r="58" spans="2:35" hidden="1" outlineLevel="1" x14ac:dyDescent="0.45">
      <c r="B58" s="29" t="s">
        <v>98</v>
      </c>
      <c r="D58" s="23">
        <v>1</v>
      </c>
      <c r="E58" s="24">
        <f t="shared" si="66"/>
        <v>0</v>
      </c>
      <c r="F58" s="25">
        <v>1</v>
      </c>
      <c r="G58" s="25">
        <v>24</v>
      </c>
      <c r="I58" s="2">
        <v>17500</v>
      </c>
      <c r="J58" s="2">
        <v>17500</v>
      </c>
      <c r="K58" s="2">
        <v>17500</v>
      </c>
      <c r="L58" s="2">
        <v>17500</v>
      </c>
      <c r="M58" s="2">
        <v>17500</v>
      </c>
      <c r="N58" s="2">
        <v>17500</v>
      </c>
      <c r="O58" s="2">
        <v>17500</v>
      </c>
      <c r="P58" s="2">
        <v>17500</v>
      </c>
      <c r="Q58" s="2">
        <v>17500</v>
      </c>
      <c r="R58" s="2">
        <v>17500</v>
      </c>
      <c r="S58" s="2">
        <v>17500</v>
      </c>
      <c r="T58" s="2">
        <v>17500</v>
      </c>
      <c r="U58" s="26">
        <f t="shared" si="63"/>
        <v>17500.000000000004</v>
      </c>
      <c r="V58" s="26">
        <f t="shared" si="63"/>
        <v>17500.000000000004</v>
      </c>
      <c r="W58" s="26">
        <f t="shared" si="63"/>
        <v>8750.0000000000018</v>
      </c>
      <c r="X58" s="26">
        <f t="shared" si="63"/>
        <v>1075.5208333333335</v>
      </c>
      <c r="Y58" s="26">
        <f t="shared" si="63"/>
        <v>1075.5208333333335</v>
      </c>
      <c r="Z58" s="26">
        <f t="shared" si="63"/>
        <v>2625.0000000000005</v>
      </c>
      <c r="AA58" s="26">
        <f t="shared" si="63"/>
        <v>2625.0000000000005</v>
      </c>
      <c r="AB58" s="26">
        <f t="shared" si="63"/>
        <v>2625.0000000000005</v>
      </c>
      <c r="AC58" s="26">
        <f t="shared" si="63"/>
        <v>7875.0000000000009</v>
      </c>
      <c r="AD58" s="26">
        <f t="shared" si="63"/>
        <v>8750.0000000000018</v>
      </c>
      <c r="AE58" s="26">
        <f t="shared" si="63"/>
        <v>9625.0000000000018</v>
      </c>
      <c r="AF58" s="26">
        <f t="shared" si="63"/>
        <v>11375.000000000002</v>
      </c>
      <c r="AH58" s="26">
        <f t="shared" si="64"/>
        <v>210000</v>
      </c>
      <c r="AI58" s="26">
        <f t="shared" si="65"/>
        <v>91401.041666666686</v>
      </c>
    </row>
    <row r="59" spans="2:35" hidden="1" outlineLevel="1" x14ac:dyDescent="0.45">
      <c r="B59" s="29" t="s">
        <v>32</v>
      </c>
      <c r="D59" s="23">
        <v>1</v>
      </c>
      <c r="E59" s="24">
        <f t="shared" si="66"/>
        <v>0</v>
      </c>
      <c r="F59" s="25">
        <v>1</v>
      </c>
      <c r="G59" s="25">
        <v>24</v>
      </c>
      <c r="I59" s="2">
        <v>25000</v>
      </c>
      <c r="J59" s="2">
        <v>25000</v>
      </c>
      <c r="K59" s="2">
        <v>25000</v>
      </c>
      <c r="L59" s="2">
        <v>25000</v>
      </c>
      <c r="M59" s="2">
        <v>25000</v>
      </c>
      <c r="N59" s="2">
        <v>25000</v>
      </c>
      <c r="O59" s="2">
        <v>25000</v>
      </c>
      <c r="P59" s="2">
        <v>25000</v>
      </c>
      <c r="Q59" s="2">
        <v>25000</v>
      </c>
      <c r="R59" s="2">
        <v>25000</v>
      </c>
      <c r="S59" s="2">
        <v>25000</v>
      </c>
      <c r="T59" s="2">
        <v>25000</v>
      </c>
      <c r="U59" s="26">
        <f t="shared" si="63"/>
        <v>25000</v>
      </c>
      <c r="V59" s="26">
        <f t="shared" si="63"/>
        <v>25000</v>
      </c>
      <c r="W59" s="26">
        <f t="shared" si="63"/>
        <v>12500</v>
      </c>
      <c r="X59" s="26">
        <f t="shared" si="63"/>
        <v>1536.4583333333333</v>
      </c>
      <c r="Y59" s="26">
        <f t="shared" si="63"/>
        <v>1536.4583333333333</v>
      </c>
      <c r="Z59" s="26">
        <f t="shared" si="63"/>
        <v>3750</v>
      </c>
      <c r="AA59" s="26">
        <f t="shared" si="63"/>
        <v>3750</v>
      </c>
      <c r="AB59" s="26">
        <f t="shared" si="63"/>
        <v>3750</v>
      </c>
      <c r="AC59" s="26">
        <f t="shared" si="63"/>
        <v>11250</v>
      </c>
      <c r="AD59" s="26">
        <f t="shared" si="63"/>
        <v>12500</v>
      </c>
      <c r="AE59" s="26">
        <f t="shared" si="63"/>
        <v>13750</v>
      </c>
      <c r="AF59" s="26">
        <f t="shared" si="63"/>
        <v>16250</v>
      </c>
      <c r="AH59" s="26">
        <f t="shared" si="64"/>
        <v>300000</v>
      </c>
      <c r="AI59" s="26">
        <f t="shared" si="65"/>
        <v>130572.91666666667</v>
      </c>
    </row>
    <row r="60" spans="2:35" hidden="1" outlineLevel="1" x14ac:dyDescent="0.45">
      <c r="B60" s="29">
        <v>6</v>
      </c>
      <c r="D60" s="23">
        <v>1</v>
      </c>
      <c r="E60" s="24">
        <f t="shared" si="66"/>
        <v>0</v>
      </c>
      <c r="F60" s="25">
        <v>1</v>
      </c>
      <c r="G60" s="25">
        <v>24</v>
      </c>
      <c r="I60" s="2">
        <v>0</v>
      </c>
      <c r="J60" s="2">
        <v>0</v>
      </c>
      <c r="K60" s="2">
        <v>0</v>
      </c>
      <c r="L60" s="2">
        <v>0</v>
      </c>
      <c r="M60" s="2">
        <v>0</v>
      </c>
      <c r="N60" s="2">
        <v>0</v>
      </c>
      <c r="O60" s="2">
        <v>0</v>
      </c>
      <c r="P60" s="2">
        <v>0</v>
      </c>
      <c r="Q60" s="2">
        <v>0</v>
      </c>
      <c r="R60" s="2">
        <v>0</v>
      </c>
      <c r="S60" s="2">
        <v>0</v>
      </c>
      <c r="T60" s="2">
        <v>0</v>
      </c>
      <c r="U60" s="26">
        <f t="shared" si="63"/>
        <v>0</v>
      </c>
      <c r="V60" s="26">
        <f t="shared" si="63"/>
        <v>0</v>
      </c>
      <c r="W60" s="26">
        <f t="shared" si="63"/>
        <v>0</v>
      </c>
      <c r="X60" s="26">
        <f t="shared" si="63"/>
        <v>0</v>
      </c>
      <c r="Y60" s="26">
        <f t="shared" si="63"/>
        <v>0</v>
      </c>
      <c r="Z60" s="26">
        <f t="shared" si="63"/>
        <v>0</v>
      </c>
      <c r="AA60" s="26">
        <f t="shared" si="63"/>
        <v>0</v>
      </c>
      <c r="AB60" s="26">
        <f t="shared" si="63"/>
        <v>0</v>
      </c>
      <c r="AC60" s="26">
        <f t="shared" si="63"/>
        <v>0</v>
      </c>
      <c r="AD60" s="26">
        <f t="shared" si="63"/>
        <v>0</v>
      </c>
      <c r="AE60" s="26">
        <f t="shared" si="63"/>
        <v>0</v>
      </c>
      <c r="AF60" s="26">
        <f t="shared" si="63"/>
        <v>0</v>
      </c>
      <c r="AH60" s="26">
        <f t="shared" si="64"/>
        <v>0</v>
      </c>
      <c r="AI60" s="26">
        <f t="shared" si="65"/>
        <v>0</v>
      </c>
    </row>
    <row r="61" spans="2:35" hidden="1" outlineLevel="1" x14ac:dyDescent="0.45">
      <c r="B61" s="29">
        <v>7</v>
      </c>
      <c r="D61" s="23">
        <v>1</v>
      </c>
      <c r="E61" s="24">
        <f t="shared" si="66"/>
        <v>0</v>
      </c>
      <c r="F61" s="25">
        <v>1</v>
      </c>
      <c r="G61" s="25">
        <v>24</v>
      </c>
      <c r="I61" s="2">
        <v>0</v>
      </c>
      <c r="J61" s="2">
        <v>0</v>
      </c>
      <c r="K61" s="2">
        <v>0</v>
      </c>
      <c r="L61" s="2">
        <v>0</v>
      </c>
      <c r="M61" s="2">
        <v>0</v>
      </c>
      <c r="N61" s="2">
        <v>0</v>
      </c>
      <c r="O61" s="2">
        <v>0</v>
      </c>
      <c r="P61" s="2">
        <v>0</v>
      </c>
      <c r="Q61" s="2">
        <v>0</v>
      </c>
      <c r="R61" s="2">
        <v>0</v>
      </c>
      <c r="S61" s="2">
        <v>0</v>
      </c>
      <c r="T61" s="2">
        <v>0</v>
      </c>
      <c r="U61" s="26">
        <f t="shared" si="63"/>
        <v>0</v>
      </c>
      <c r="V61" s="26">
        <f t="shared" si="63"/>
        <v>0</v>
      </c>
      <c r="W61" s="26">
        <f t="shared" si="63"/>
        <v>0</v>
      </c>
      <c r="X61" s="26">
        <f t="shared" si="63"/>
        <v>0</v>
      </c>
      <c r="Y61" s="26">
        <f t="shared" si="63"/>
        <v>0</v>
      </c>
      <c r="Z61" s="26">
        <f t="shared" si="63"/>
        <v>0</v>
      </c>
      <c r="AA61" s="26">
        <f t="shared" si="63"/>
        <v>0</v>
      </c>
      <c r="AB61" s="26">
        <f t="shared" si="63"/>
        <v>0</v>
      </c>
      <c r="AC61" s="26">
        <f t="shared" si="63"/>
        <v>0</v>
      </c>
      <c r="AD61" s="26">
        <f t="shared" si="63"/>
        <v>0</v>
      </c>
      <c r="AE61" s="26">
        <f t="shared" si="63"/>
        <v>0</v>
      </c>
      <c r="AF61" s="26">
        <f t="shared" si="63"/>
        <v>0</v>
      </c>
      <c r="AH61" s="26">
        <f t="shared" si="64"/>
        <v>0</v>
      </c>
      <c r="AI61" s="26">
        <f t="shared" si="65"/>
        <v>0</v>
      </c>
    </row>
    <row r="62" spans="2:35" hidden="1" outlineLevel="1" x14ac:dyDescent="0.45">
      <c r="B62" s="29">
        <v>8</v>
      </c>
      <c r="D62" s="23">
        <v>1</v>
      </c>
      <c r="E62" s="24">
        <f t="shared" si="66"/>
        <v>0</v>
      </c>
      <c r="F62" s="25">
        <v>1</v>
      </c>
      <c r="G62" s="25">
        <v>24</v>
      </c>
      <c r="I62" s="2">
        <v>0</v>
      </c>
      <c r="J62" s="2">
        <v>0</v>
      </c>
      <c r="K62" s="2">
        <v>0</v>
      </c>
      <c r="L62" s="2">
        <v>0</v>
      </c>
      <c r="M62" s="2">
        <v>0</v>
      </c>
      <c r="N62" s="2">
        <v>0</v>
      </c>
      <c r="O62" s="2">
        <v>0</v>
      </c>
      <c r="P62" s="2">
        <v>0</v>
      </c>
      <c r="Q62" s="2">
        <v>0</v>
      </c>
      <c r="R62" s="2">
        <v>0</v>
      </c>
      <c r="S62" s="2">
        <v>0</v>
      </c>
      <c r="T62" s="2">
        <v>0</v>
      </c>
      <c r="U62" s="26">
        <f t="shared" si="63"/>
        <v>0</v>
      </c>
      <c r="V62" s="26">
        <f t="shared" si="63"/>
        <v>0</v>
      </c>
      <c r="W62" s="26">
        <f t="shared" si="63"/>
        <v>0</v>
      </c>
      <c r="X62" s="26">
        <f t="shared" si="63"/>
        <v>0</v>
      </c>
      <c r="Y62" s="26">
        <f t="shared" si="63"/>
        <v>0</v>
      </c>
      <c r="Z62" s="26">
        <f t="shared" si="63"/>
        <v>0</v>
      </c>
      <c r="AA62" s="26">
        <f t="shared" si="63"/>
        <v>0</v>
      </c>
      <c r="AB62" s="26">
        <f t="shared" si="63"/>
        <v>0</v>
      </c>
      <c r="AC62" s="26">
        <f t="shared" si="63"/>
        <v>0</v>
      </c>
      <c r="AD62" s="26">
        <f t="shared" si="63"/>
        <v>0</v>
      </c>
      <c r="AE62" s="26">
        <f t="shared" si="63"/>
        <v>0</v>
      </c>
      <c r="AF62" s="26">
        <f t="shared" si="63"/>
        <v>0</v>
      </c>
      <c r="AH62" s="26">
        <f t="shared" si="64"/>
        <v>0</v>
      </c>
      <c r="AI62" s="26">
        <f t="shared" si="65"/>
        <v>0</v>
      </c>
    </row>
    <row r="63" spans="2:35" s="11" customFormat="1" collapsed="1" x14ac:dyDescent="0.45">
      <c r="B63" s="41" t="s">
        <v>108</v>
      </c>
      <c r="I63" s="19">
        <f>SUM(I55:I62)</f>
        <v>952500</v>
      </c>
      <c r="J63" s="19">
        <f t="shared" ref="J63" si="67">SUM(J55:J62)</f>
        <v>952500</v>
      </c>
      <c r="K63" s="19">
        <f t="shared" ref="K63" si="68">SUM(K55:K62)</f>
        <v>952500</v>
      </c>
      <c r="L63" s="19">
        <f t="shared" ref="L63" si="69">SUM(L55:L62)</f>
        <v>952500</v>
      </c>
      <c r="M63" s="19">
        <f t="shared" ref="M63" si="70">SUM(M55:M62)</f>
        <v>952500</v>
      </c>
      <c r="N63" s="19">
        <f t="shared" ref="N63" si="71">SUM(N55:N62)</f>
        <v>952500</v>
      </c>
      <c r="O63" s="19">
        <f t="shared" ref="O63" si="72">SUM(O55:O62)</f>
        <v>952500</v>
      </c>
      <c r="P63" s="19">
        <f t="shared" ref="P63" si="73">SUM(P55:P62)</f>
        <v>952500</v>
      </c>
      <c r="Q63" s="19">
        <f t="shared" ref="Q63" si="74">SUM(Q55:Q62)</f>
        <v>952500</v>
      </c>
      <c r="R63" s="19">
        <f t="shared" ref="R63" si="75">SUM(R55:R62)</f>
        <v>952500</v>
      </c>
      <c r="S63" s="19">
        <f t="shared" ref="S63" si="76">SUM(S55:S62)</f>
        <v>952500</v>
      </c>
      <c r="T63" s="19">
        <f t="shared" ref="T63" si="77">SUM(T55:T62)</f>
        <v>952500</v>
      </c>
      <c r="U63" s="19">
        <f t="shared" ref="U63" si="78">SUM(U55:U62)</f>
        <v>952500.00000000012</v>
      </c>
      <c r="V63" s="19">
        <f t="shared" ref="V63" si="79">SUM(V55:V62)</f>
        <v>952500.00000000012</v>
      </c>
      <c r="W63" s="19">
        <f t="shared" ref="W63" si="80">SUM(W55:W62)</f>
        <v>476250.00000000006</v>
      </c>
      <c r="X63" s="19">
        <f t="shared" ref="X63" si="81">SUM(X55:X62)</f>
        <v>56695.312500000015</v>
      </c>
      <c r="Y63" s="19">
        <f t="shared" ref="Y63" si="82">SUM(Y55:Y62)</f>
        <v>56695.312500000015</v>
      </c>
      <c r="Z63" s="19">
        <f t="shared" ref="Z63" si="83">SUM(Z55:Z62)</f>
        <v>138375</v>
      </c>
      <c r="AA63" s="19">
        <f t="shared" ref="AA63" si="84">SUM(AA55:AA62)</f>
        <v>138375</v>
      </c>
      <c r="AB63" s="19">
        <f t="shared" ref="AB63" si="85">SUM(AB55:AB62)</f>
        <v>138375</v>
      </c>
      <c r="AC63" s="19">
        <f t="shared" ref="AC63" si="86">SUM(AC55:AC62)</f>
        <v>415125.00000000006</v>
      </c>
      <c r="AD63" s="19">
        <f t="shared" ref="AD63" si="87">SUM(AD55:AD62)</f>
        <v>461250.00000000006</v>
      </c>
      <c r="AE63" s="19">
        <f t="shared" ref="AE63" si="88">SUM(AE55:AE62)</f>
        <v>507375.00000000006</v>
      </c>
      <c r="AF63" s="19">
        <f t="shared" ref="AF63" si="89">SUM(AF55:AF62)</f>
        <v>599625</v>
      </c>
      <c r="AH63" s="19">
        <f t="shared" ref="AH63:AI63" si="90">SUM(AH55:AH62)</f>
        <v>11430000</v>
      </c>
      <c r="AI63" s="19">
        <f t="shared" si="90"/>
        <v>4893140.6250000019</v>
      </c>
    </row>
    <row r="64" spans="2:35" ht="3" customHeight="1" x14ac:dyDescent="0.45"/>
    <row r="65" spans="2:35" x14ac:dyDescent="0.45">
      <c r="B65" s="6" t="s">
        <v>26</v>
      </c>
      <c r="C65" s="6"/>
      <c r="D65" s="6"/>
      <c r="E65" s="6"/>
      <c r="F65" s="6"/>
      <c r="G65" s="6"/>
      <c r="H65" s="6"/>
      <c r="I65" s="6"/>
      <c r="J65" s="6"/>
      <c r="K65" s="6"/>
      <c r="L65" s="6"/>
      <c r="M65" s="6"/>
      <c r="N65" s="6"/>
      <c r="O65" s="6"/>
      <c r="P65" s="6"/>
      <c r="Q65" s="6"/>
      <c r="R65" s="6"/>
      <c r="S65" s="6"/>
      <c r="T65" s="6" t="s">
        <v>4</v>
      </c>
      <c r="U65" s="6"/>
      <c r="V65" s="6"/>
      <c r="W65" s="6"/>
      <c r="X65" s="6"/>
      <c r="Y65" s="6"/>
      <c r="Z65" s="6"/>
      <c r="AA65" s="6"/>
      <c r="AB65" s="6"/>
      <c r="AC65" s="6"/>
      <c r="AD65" s="6"/>
      <c r="AE65" s="6"/>
      <c r="AF65" s="6" t="s">
        <v>4</v>
      </c>
      <c r="AH65" s="6" t="s">
        <v>4</v>
      </c>
      <c r="AI65" s="6"/>
    </row>
    <row r="66" spans="2:35" s="27" customFormat="1" ht="3" hidden="1" customHeight="1" outlineLevel="1" x14ac:dyDescent="0.45"/>
    <row r="67" spans="2:35" hidden="1" outlineLevel="1" x14ac:dyDescent="0.45">
      <c r="B67" t="str">
        <f t="shared" ref="B67:B74" si="91">B55</f>
        <v>Direct Labor</v>
      </c>
      <c r="I67" s="20">
        <f>IFERROR(I55/I$30,"NA")</f>
        <v>0.19166666666666668</v>
      </c>
      <c r="J67" s="20">
        <f t="shared" ref="J67:T67" si="92">IFERROR(J55/J$30,"NA")</f>
        <v>0.19166666666666668</v>
      </c>
      <c r="K67" s="20">
        <f t="shared" si="92"/>
        <v>0.19166666666666668</v>
      </c>
      <c r="L67" s="20">
        <f t="shared" si="92"/>
        <v>0.19166666666666668</v>
      </c>
      <c r="M67" s="20">
        <f t="shared" si="92"/>
        <v>0.19166666666666668</v>
      </c>
      <c r="N67" s="20">
        <f t="shared" si="92"/>
        <v>0.19166666666666668</v>
      </c>
      <c r="O67" s="20">
        <f t="shared" si="92"/>
        <v>0.19166666666666668</v>
      </c>
      <c r="P67" s="20">
        <f t="shared" si="92"/>
        <v>0.19166666666666668</v>
      </c>
      <c r="Q67" s="20">
        <f t="shared" si="92"/>
        <v>0.19166666666666668</v>
      </c>
      <c r="R67" s="20">
        <f t="shared" si="92"/>
        <v>0.19166666666666668</v>
      </c>
      <c r="S67" s="20">
        <f t="shared" si="92"/>
        <v>0.19166666666666668</v>
      </c>
      <c r="T67" s="20">
        <f t="shared" si="92"/>
        <v>0.19166666666666668</v>
      </c>
      <c r="U67" s="4">
        <f t="shared" ref="U67:AF74" si="93">AVERAGE($I67:$T67)</f>
        <v>0.19166666666666668</v>
      </c>
      <c r="V67" s="4">
        <f t="shared" si="93"/>
        <v>0.19166666666666668</v>
      </c>
      <c r="W67" s="4">
        <f t="shared" si="93"/>
        <v>0.19166666666666668</v>
      </c>
      <c r="X67" s="4">
        <f t="shared" si="93"/>
        <v>0.19166666666666668</v>
      </c>
      <c r="Y67" s="4">
        <f t="shared" si="93"/>
        <v>0.19166666666666668</v>
      </c>
      <c r="Z67" s="4">
        <f t="shared" si="93"/>
        <v>0.19166666666666668</v>
      </c>
      <c r="AA67" s="4">
        <f t="shared" si="93"/>
        <v>0.19166666666666668</v>
      </c>
      <c r="AB67" s="4">
        <f t="shared" si="93"/>
        <v>0.19166666666666668</v>
      </c>
      <c r="AC67" s="4">
        <f t="shared" si="93"/>
        <v>0.19166666666666668</v>
      </c>
      <c r="AD67" s="4">
        <f t="shared" si="93"/>
        <v>0.19166666666666668</v>
      </c>
      <c r="AE67" s="4">
        <f t="shared" si="93"/>
        <v>0.19166666666666668</v>
      </c>
      <c r="AF67" s="4">
        <f t="shared" si="93"/>
        <v>0.19166666666666668</v>
      </c>
      <c r="AH67" s="20">
        <f t="shared" ref="AH67:AI74" si="94">IFERROR(AH55/AH$15,"NA")</f>
        <v>0.19166666666666668</v>
      </c>
      <c r="AI67" s="20">
        <f t="shared" si="94"/>
        <v>8.3421585648148153E-2</v>
      </c>
    </row>
    <row r="68" spans="2:35" hidden="1" outlineLevel="1" x14ac:dyDescent="0.45">
      <c r="B68" t="str">
        <f t="shared" si="91"/>
        <v>Warehouse Labor</v>
      </c>
      <c r="I68" s="20">
        <f t="shared" ref="I68:T68" si="95">IFERROR(I56/I$30,"NA")</f>
        <v>2.5000000000000001E-2</v>
      </c>
      <c r="J68" s="20">
        <f t="shared" si="95"/>
        <v>2.5000000000000001E-2</v>
      </c>
      <c r="K68" s="20">
        <f t="shared" si="95"/>
        <v>2.5000000000000001E-2</v>
      </c>
      <c r="L68" s="20">
        <f t="shared" si="95"/>
        <v>2.5000000000000001E-2</v>
      </c>
      <c r="M68" s="20">
        <f t="shared" si="95"/>
        <v>2.5000000000000001E-2</v>
      </c>
      <c r="N68" s="20">
        <f t="shared" si="95"/>
        <v>2.5000000000000001E-2</v>
      </c>
      <c r="O68" s="20">
        <f t="shared" si="95"/>
        <v>2.5000000000000001E-2</v>
      </c>
      <c r="P68" s="20">
        <f t="shared" si="95"/>
        <v>2.5000000000000001E-2</v>
      </c>
      <c r="Q68" s="20">
        <f t="shared" si="95"/>
        <v>2.5000000000000001E-2</v>
      </c>
      <c r="R68" s="20">
        <f t="shared" si="95"/>
        <v>2.5000000000000001E-2</v>
      </c>
      <c r="S68" s="20">
        <f t="shared" si="95"/>
        <v>2.5000000000000001E-2</v>
      </c>
      <c r="T68" s="20">
        <f t="shared" si="95"/>
        <v>2.5000000000000001E-2</v>
      </c>
      <c r="U68" s="4">
        <f t="shared" si="93"/>
        <v>2.4999999999999998E-2</v>
      </c>
      <c r="V68" s="4">
        <f t="shared" si="93"/>
        <v>2.4999999999999998E-2</v>
      </c>
      <c r="W68" s="4">
        <f t="shared" si="93"/>
        <v>2.4999999999999998E-2</v>
      </c>
      <c r="X68" s="4">
        <f t="shared" si="93"/>
        <v>2.4999999999999998E-2</v>
      </c>
      <c r="Y68" s="4">
        <f t="shared" si="93"/>
        <v>2.4999999999999998E-2</v>
      </c>
      <c r="Z68" s="4">
        <f t="shared" si="93"/>
        <v>2.4999999999999998E-2</v>
      </c>
      <c r="AA68" s="4">
        <f t="shared" si="93"/>
        <v>2.4999999999999998E-2</v>
      </c>
      <c r="AB68" s="4">
        <f t="shared" si="93"/>
        <v>2.4999999999999998E-2</v>
      </c>
      <c r="AC68" s="4">
        <f t="shared" si="93"/>
        <v>2.4999999999999998E-2</v>
      </c>
      <c r="AD68" s="4">
        <f t="shared" si="93"/>
        <v>2.4999999999999998E-2</v>
      </c>
      <c r="AE68" s="4">
        <f t="shared" si="93"/>
        <v>2.4999999999999998E-2</v>
      </c>
      <c r="AF68" s="4">
        <f t="shared" si="93"/>
        <v>2.4999999999999998E-2</v>
      </c>
      <c r="AH68" s="20">
        <f t="shared" si="94"/>
        <v>2.5000000000000001E-2</v>
      </c>
      <c r="AI68" s="20">
        <f t="shared" si="94"/>
        <v>5.2083333333333322E-3</v>
      </c>
    </row>
    <row r="69" spans="2:35" hidden="1" outlineLevel="1" x14ac:dyDescent="0.45">
      <c r="B69" t="str">
        <f t="shared" si="91"/>
        <v>Materials</v>
      </c>
      <c r="I69" s="20">
        <f t="shared" ref="I69:T69" si="96">IFERROR(I57/I$30,"NA")</f>
        <v>0.54166666666666663</v>
      </c>
      <c r="J69" s="20">
        <f t="shared" si="96"/>
        <v>0.54166666666666663</v>
      </c>
      <c r="K69" s="20">
        <f t="shared" si="96"/>
        <v>0.54166666666666663</v>
      </c>
      <c r="L69" s="20">
        <f t="shared" si="96"/>
        <v>0.54166666666666663</v>
      </c>
      <c r="M69" s="20">
        <f t="shared" si="96"/>
        <v>0.54166666666666663</v>
      </c>
      <c r="N69" s="20">
        <f t="shared" si="96"/>
        <v>0.54166666666666663</v>
      </c>
      <c r="O69" s="20">
        <f t="shared" si="96"/>
        <v>0.54166666666666663</v>
      </c>
      <c r="P69" s="20">
        <f t="shared" si="96"/>
        <v>0.54166666666666663</v>
      </c>
      <c r="Q69" s="20">
        <f t="shared" si="96"/>
        <v>0.54166666666666663</v>
      </c>
      <c r="R69" s="20">
        <f t="shared" si="96"/>
        <v>0.54166666666666663</v>
      </c>
      <c r="S69" s="20">
        <f t="shared" si="96"/>
        <v>0.54166666666666663</v>
      </c>
      <c r="T69" s="20">
        <f t="shared" si="96"/>
        <v>0.54166666666666663</v>
      </c>
      <c r="U69" s="4">
        <f t="shared" si="93"/>
        <v>0.54166666666666674</v>
      </c>
      <c r="V69" s="4">
        <f t="shared" si="93"/>
        <v>0.54166666666666674</v>
      </c>
      <c r="W69" s="4">
        <f t="shared" si="93"/>
        <v>0.54166666666666674</v>
      </c>
      <c r="X69" s="4">
        <f t="shared" si="93"/>
        <v>0.54166666666666674</v>
      </c>
      <c r="Y69" s="4">
        <f t="shared" si="93"/>
        <v>0.54166666666666674</v>
      </c>
      <c r="Z69" s="4">
        <f t="shared" si="93"/>
        <v>0.54166666666666674</v>
      </c>
      <c r="AA69" s="4">
        <f t="shared" si="93"/>
        <v>0.54166666666666674</v>
      </c>
      <c r="AB69" s="4">
        <f t="shared" si="93"/>
        <v>0.54166666666666674</v>
      </c>
      <c r="AC69" s="4">
        <f t="shared" si="93"/>
        <v>0.54166666666666674</v>
      </c>
      <c r="AD69" s="4">
        <f t="shared" si="93"/>
        <v>0.54166666666666674</v>
      </c>
      <c r="AE69" s="4">
        <f t="shared" si="93"/>
        <v>0.54166666666666674</v>
      </c>
      <c r="AF69" s="4">
        <f t="shared" si="93"/>
        <v>0.54166666666666674</v>
      </c>
      <c r="AH69" s="20">
        <f t="shared" si="94"/>
        <v>0.54166666666666663</v>
      </c>
      <c r="AI69" s="20">
        <f t="shared" si="94"/>
        <v>0.23575665509259264</v>
      </c>
    </row>
    <row r="70" spans="2:35" hidden="1" outlineLevel="1" x14ac:dyDescent="0.45">
      <c r="B70" s="16" t="str">
        <f t="shared" si="91"/>
        <v>Packaging</v>
      </c>
      <c r="I70" s="20">
        <f t="shared" ref="I70:T70" si="97">IFERROR(I58/I$30,"NA")</f>
        <v>1.4583333333333334E-2</v>
      </c>
      <c r="J70" s="20">
        <f t="shared" si="97"/>
        <v>1.4583333333333334E-2</v>
      </c>
      <c r="K70" s="20">
        <f t="shared" si="97"/>
        <v>1.4583333333333334E-2</v>
      </c>
      <c r="L70" s="20">
        <f t="shared" si="97"/>
        <v>1.4583333333333334E-2</v>
      </c>
      <c r="M70" s="20">
        <f t="shared" si="97"/>
        <v>1.4583333333333334E-2</v>
      </c>
      <c r="N70" s="20">
        <f t="shared" si="97"/>
        <v>1.4583333333333334E-2</v>
      </c>
      <c r="O70" s="20">
        <f t="shared" si="97"/>
        <v>1.4583333333333334E-2</v>
      </c>
      <c r="P70" s="20">
        <f t="shared" si="97"/>
        <v>1.4583333333333334E-2</v>
      </c>
      <c r="Q70" s="20">
        <f t="shared" si="97"/>
        <v>1.4583333333333334E-2</v>
      </c>
      <c r="R70" s="20">
        <f t="shared" si="97"/>
        <v>1.4583333333333334E-2</v>
      </c>
      <c r="S70" s="20">
        <f t="shared" si="97"/>
        <v>1.4583333333333334E-2</v>
      </c>
      <c r="T70" s="20">
        <f t="shared" si="97"/>
        <v>1.4583333333333334E-2</v>
      </c>
      <c r="U70" s="4">
        <f t="shared" si="93"/>
        <v>1.4583333333333335E-2</v>
      </c>
      <c r="V70" s="4">
        <f t="shared" si="93"/>
        <v>1.4583333333333335E-2</v>
      </c>
      <c r="W70" s="4">
        <f t="shared" si="93"/>
        <v>1.4583333333333335E-2</v>
      </c>
      <c r="X70" s="4">
        <f t="shared" si="93"/>
        <v>1.4583333333333335E-2</v>
      </c>
      <c r="Y70" s="4">
        <f t="shared" si="93"/>
        <v>1.4583333333333335E-2</v>
      </c>
      <c r="Z70" s="4">
        <f t="shared" si="93"/>
        <v>1.4583333333333335E-2</v>
      </c>
      <c r="AA70" s="4">
        <f t="shared" si="93"/>
        <v>1.4583333333333335E-2</v>
      </c>
      <c r="AB70" s="4">
        <f t="shared" si="93"/>
        <v>1.4583333333333335E-2</v>
      </c>
      <c r="AC70" s="4">
        <f t="shared" si="93"/>
        <v>1.4583333333333335E-2</v>
      </c>
      <c r="AD70" s="4">
        <f t="shared" si="93"/>
        <v>1.4583333333333335E-2</v>
      </c>
      <c r="AE70" s="4">
        <f t="shared" si="93"/>
        <v>1.4583333333333335E-2</v>
      </c>
      <c r="AF70" s="4">
        <f t="shared" si="93"/>
        <v>1.4583333333333335E-2</v>
      </c>
      <c r="AH70" s="20">
        <f t="shared" si="94"/>
        <v>1.4583333333333334E-2</v>
      </c>
      <c r="AI70" s="20">
        <f t="shared" si="94"/>
        <v>6.3472945601851863E-3</v>
      </c>
    </row>
    <row r="71" spans="2:35" hidden="1" outlineLevel="1" x14ac:dyDescent="0.45">
      <c r="B71" s="16" t="str">
        <f t="shared" si="91"/>
        <v>Utilities</v>
      </c>
      <c r="I71" s="20">
        <f t="shared" ref="I71:T71" si="98">IFERROR(I59/I$30,"NA")</f>
        <v>2.0833333333333332E-2</v>
      </c>
      <c r="J71" s="20">
        <f t="shared" si="98"/>
        <v>2.0833333333333332E-2</v>
      </c>
      <c r="K71" s="20">
        <f t="shared" si="98"/>
        <v>2.0833333333333332E-2</v>
      </c>
      <c r="L71" s="20">
        <f t="shared" si="98"/>
        <v>2.0833333333333332E-2</v>
      </c>
      <c r="M71" s="20">
        <f t="shared" si="98"/>
        <v>2.0833333333333332E-2</v>
      </c>
      <c r="N71" s="20">
        <f t="shared" si="98"/>
        <v>2.0833333333333332E-2</v>
      </c>
      <c r="O71" s="20">
        <f t="shared" si="98"/>
        <v>2.0833333333333332E-2</v>
      </c>
      <c r="P71" s="20">
        <f t="shared" si="98"/>
        <v>2.0833333333333332E-2</v>
      </c>
      <c r="Q71" s="20">
        <f t="shared" si="98"/>
        <v>2.0833333333333332E-2</v>
      </c>
      <c r="R71" s="20">
        <f t="shared" si="98"/>
        <v>2.0833333333333332E-2</v>
      </c>
      <c r="S71" s="20">
        <f t="shared" si="98"/>
        <v>2.0833333333333332E-2</v>
      </c>
      <c r="T71" s="20">
        <f t="shared" si="98"/>
        <v>2.0833333333333332E-2</v>
      </c>
      <c r="U71" s="4">
        <f t="shared" si="93"/>
        <v>2.0833333333333332E-2</v>
      </c>
      <c r="V71" s="4">
        <f t="shared" si="93"/>
        <v>2.0833333333333332E-2</v>
      </c>
      <c r="W71" s="4">
        <f t="shared" si="93"/>
        <v>2.0833333333333332E-2</v>
      </c>
      <c r="X71" s="4">
        <f t="shared" si="93"/>
        <v>2.0833333333333332E-2</v>
      </c>
      <c r="Y71" s="4">
        <f t="shared" si="93"/>
        <v>2.0833333333333332E-2</v>
      </c>
      <c r="Z71" s="4">
        <f t="shared" si="93"/>
        <v>2.0833333333333332E-2</v>
      </c>
      <c r="AA71" s="4">
        <f t="shared" si="93"/>
        <v>2.0833333333333332E-2</v>
      </c>
      <c r="AB71" s="4">
        <f t="shared" si="93"/>
        <v>2.0833333333333332E-2</v>
      </c>
      <c r="AC71" s="4">
        <f t="shared" si="93"/>
        <v>2.0833333333333332E-2</v>
      </c>
      <c r="AD71" s="4">
        <f t="shared" si="93"/>
        <v>2.0833333333333332E-2</v>
      </c>
      <c r="AE71" s="4">
        <f t="shared" si="93"/>
        <v>2.0833333333333332E-2</v>
      </c>
      <c r="AF71" s="4">
        <f t="shared" si="93"/>
        <v>2.0833333333333332E-2</v>
      </c>
      <c r="AH71" s="20">
        <f t="shared" si="94"/>
        <v>2.0833333333333332E-2</v>
      </c>
      <c r="AI71" s="20">
        <f t="shared" si="94"/>
        <v>9.067563657407407E-3</v>
      </c>
    </row>
    <row r="72" spans="2:35" hidden="1" outlineLevel="1" x14ac:dyDescent="0.45">
      <c r="B72" s="16">
        <f t="shared" si="91"/>
        <v>6</v>
      </c>
      <c r="I72" s="20">
        <f t="shared" ref="I72:T72" si="99">IFERROR(I60/I$30,"NA")</f>
        <v>0</v>
      </c>
      <c r="J72" s="20">
        <f t="shared" si="99"/>
        <v>0</v>
      </c>
      <c r="K72" s="20">
        <f t="shared" si="99"/>
        <v>0</v>
      </c>
      <c r="L72" s="20">
        <f t="shared" si="99"/>
        <v>0</v>
      </c>
      <c r="M72" s="20">
        <f t="shared" si="99"/>
        <v>0</v>
      </c>
      <c r="N72" s="20">
        <f t="shared" si="99"/>
        <v>0</v>
      </c>
      <c r="O72" s="20">
        <f t="shared" si="99"/>
        <v>0</v>
      </c>
      <c r="P72" s="20">
        <f t="shared" si="99"/>
        <v>0</v>
      </c>
      <c r="Q72" s="20">
        <f t="shared" si="99"/>
        <v>0</v>
      </c>
      <c r="R72" s="20">
        <f t="shared" si="99"/>
        <v>0</v>
      </c>
      <c r="S72" s="20">
        <f t="shared" si="99"/>
        <v>0</v>
      </c>
      <c r="T72" s="20">
        <f t="shared" si="99"/>
        <v>0</v>
      </c>
      <c r="U72" s="4">
        <f t="shared" si="93"/>
        <v>0</v>
      </c>
      <c r="V72" s="4">
        <f t="shared" si="93"/>
        <v>0</v>
      </c>
      <c r="W72" s="4">
        <f t="shared" si="93"/>
        <v>0</v>
      </c>
      <c r="X72" s="4">
        <f t="shared" si="93"/>
        <v>0</v>
      </c>
      <c r="Y72" s="4">
        <f t="shared" si="93"/>
        <v>0</v>
      </c>
      <c r="Z72" s="4">
        <f t="shared" si="93"/>
        <v>0</v>
      </c>
      <c r="AA72" s="4">
        <f t="shared" si="93"/>
        <v>0</v>
      </c>
      <c r="AB72" s="4">
        <f t="shared" si="93"/>
        <v>0</v>
      </c>
      <c r="AC72" s="4">
        <f t="shared" si="93"/>
        <v>0</v>
      </c>
      <c r="AD72" s="4">
        <f t="shared" si="93"/>
        <v>0</v>
      </c>
      <c r="AE72" s="4">
        <f t="shared" si="93"/>
        <v>0</v>
      </c>
      <c r="AF72" s="4">
        <f t="shared" si="93"/>
        <v>0</v>
      </c>
      <c r="AH72" s="20">
        <f t="shared" si="94"/>
        <v>0</v>
      </c>
      <c r="AI72" s="20">
        <f t="shared" si="94"/>
        <v>0</v>
      </c>
    </row>
    <row r="73" spans="2:35" hidden="1" outlineLevel="1" x14ac:dyDescent="0.45">
      <c r="B73" s="16">
        <f t="shared" si="91"/>
        <v>7</v>
      </c>
      <c r="I73" s="20">
        <f t="shared" ref="I73:T73" si="100">IFERROR(I61/I$30,"NA")</f>
        <v>0</v>
      </c>
      <c r="J73" s="20">
        <f t="shared" si="100"/>
        <v>0</v>
      </c>
      <c r="K73" s="20">
        <f t="shared" si="100"/>
        <v>0</v>
      </c>
      <c r="L73" s="20">
        <f t="shared" si="100"/>
        <v>0</v>
      </c>
      <c r="M73" s="20">
        <f t="shared" si="100"/>
        <v>0</v>
      </c>
      <c r="N73" s="20">
        <f t="shared" si="100"/>
        <v>0</v>
      </c>
      <c r="O73" s="20">
        <f t="shared" si="100"/>
        <v>0</v>
      </c>
      <c r="P73" s="20">
        <f t="shared" si="100"/>
        <v>0</v>
      </c>
      <c r="Q73" s="20">
        <f t="shared" si="100"/>
        <v>0</v>
      </c>
      <c r="R73" s="20">
        <f t="shared" si="100"/>
        <v>0</v>
      </c>
      <c r="S73" s="20">
        <f t="shared" si="100"/>
        <v>0</v>
      </c>
      <c r="T73" s="20">
        <f t="shared" si="100"/>
        <v>0</v>
      </c>
      <c r="U73" s="4">
        <f t="shared" si="93"/>
        <v>0</v>
      </c>
      <c r="V73" s="4">
        <f t="shared" si="93"/>
        <v>0</v>
      </c>
      <c r="W73" s="4">
        <f t="shared" si="93"/>
        <v>0</v>
      </c>
      <c r="X73" s="4">
        <f t="shared" si="93"/>
        <v>0</v>
      </c>
      <c r="Y73" s="4">
        <f t="shared" si="93"/>
        <v>0</v>
      </c>
      <c r="Z73" s="4">
        <f t="shared" si="93"/>
        <v>0</v>
      </c>
      <c r="AA73" s="4">
        <f t="shared" si="93"/>
        <v>0</v>
      </c>
      <c r="AB73" s="4">
        <f t="shared" si="93"/>
        <v>0</v>
      </c>
      <c r="AC73" s="4">
        <f t="shared" si="93"/>
        <v>0</v>
      </c>
      <c r="AD73" s="4">
        <f t="shared" si="93"/>
        <v>0</v>
      </c>
      <c r="AE73" s="4">
        <f t="shared" si="93"/>
        <v>0</v>
      </c>
      <c r="AF73" s="4">
        <f t="shared" si="93"/>
        <v>0</v>
      </c>
      <c r="AH73" s="20">
        <f t="shared" si="94"/>
        <v>0</v>
      </c>
      <c r="AI73" s="20">
        <f t="shared" si="94"/>
        <v>0</v>
      </c>
    </row>
    <row r="74" spans="2:35" hidden="1" outlineLevel="1" x14ac:dyDescent="0.45">
      <c r="B74" s="16">
        <f t="shared" si="91"/>
        <v>8</v>
      </c>
      <c r="I74" s="20">
        <f t="shared" ref="I74:T74" si="101">IFERROR(I62/I$30,"NA")</f>
        <v>0</v>
      </c>
      <c r="J74" s="20">
        <f t="shared" si="101"/>
        <v>0</v>
      </c>
      <c r="K74" s="20">
        <f t="shared" si="101"/>
        <v>0</v>
      </c>
      <c r="L74" s="20">
        <f t="shared" si="101"/>
        <v>0</v>
      </c>
      <c r="M74" s="20">
        <f t="shared" si="101"/>
        <v>0</v>
      </c>
      <c r="N74" s="20">
        <f t="shared" si="101"/>
        <v>0</v>
      </c>
      <c r="O74" s="20">
        <f t="shared" si="101"/>
        <v>0</v>
      </c>
      <c r="P74" s="20">
        <f t="shared" si="101"/>
        <v>0</v>
      </c>
      <c r="Q74" s="20">
        <f t="shared" si="101"/>
        <v>0</v>
      </c>
      <c r="R74" s="20">
        <f t="shared" si="101"/>
        <v>0</v>
      </c>
      <c r="S74" s="20">
        <f t="shared" si="101"/>
        <v>0</v>
      </c>
      <c r="T74" s="20">
        <f t="shared" si="101"/>
        <v>0</v>
      </c>
      <c r="U74" s="4">
        <f t="shared" si="93"/>
        <v>0</v>
      </c>
      <c r="V74" s="4">
        <f t="shared" si="93"/>
        <v>0</v>
      </c>
      <c r="W74" s="4">
        <f t="shared" si="93"/>
        <v>0</v>
      </c>
      <c r="X74" s="4">
        <f t="shared" si="93"/>
        <v>0</v>
      </c>
      <c r="Y74" s="4">
        <f t="shared" si="93"/>
        <v>0</v>
      </c>
      <c r="Z74" s="4">
        <f t="shared" si="93"/>
        <v>0</v>
      </c>
      <c r="AA74" s="4">
        <f t="shared" si="93"/>
        <v>0</v>
      </c>
      <c r="AB74" s="4">
        <f t="shared" si="93"/>
        <v>0</v>
      </c>
      <c r="AC74" s="4">
        <f t="shared" si="93"/>
        <v>0</v>
      </c>
      <c r="AD74" s="4">
        <f t="shared" si="93"/>
        <v>0</v>
      </c>
      <c r="AE74" s="4">
        <f t="shared" si="93"/>
        <v>0</v>
      </c>
      <c r="AF74" s="4">
        <f t="shared" si="93"/>
        <v>0</v>
      </c>
      <c r="AH74" s="20">
        <f t="shared" si="94"/>
        <v>0</v>
      </c>
      <c r="AI74" s="20">
        <f t="shared" si="94"/>
        <v>0</v>
      </c>
    </row>
    <row r="75" spans="2:35" ht="14.35" customHeight="1" collapsed="1" x14ac:dyDescent="0.45"/>
    <row r="76" spans="2:35" ht="3" customHeight="1" x14ac:dyDescent="0.45"/>
    <row r="77" spans="2:35" x14ac:dyDescent="0.45">
      <c r="B77" s="38" t="s">
        <v>30</v>
      </c>
      <c r="C77" s="38"/>
      <c r="D77" s="38"/>
      <c r="E77" s="38"/>
      <c r="F77" s="38"/>
      <c r="G77" s="38"/>
      <c r="H77" s="38"/>
      <c r="I77" s="39">
        <f>I50-I63</f>
        <v>247500</v>
      </c>
      <c r="J77" s="39">
        <f t="shared" ref="J77:AF77" si="102">J50-J63</f>
        <v>247500</v>
      </c>
      <c r="K77" s="39">
        <f t="shared" si="102"/>
        <v>247500</v>
      </c>
      <c r="L77" s="39">
        <f t="shared" si="102"/>
        <v>247500</v>
      </c>
      <c r="M77" s="39">
        <f t="shared" si="102"/>
        <v>247500</v>
      </c>
      <c r="N77" s="39">
        <f t="shared" si="102"/>
        <v>247500</v>
      </c>
      <c r="O77" s="39">
        <f t="shared" si="102"/>
        <v>247500</v>
      </c>
      <c r="P77" s="39">
        <f t="shared" si="102"/>
        <v>247500</v>
      </c>
      <c r="Q77" s="39">
        <f t="shared" si="102"/>
        <v>247500</v>
      </c>
      <c r="R77" s="39">
        <f t="shared" si="102"/>
        <v>247500</v>
      </c>
      <c r="S77" s="39">
        <f t="shared" si="102"/>
        <v>247500</v>
      </c>
      <c r="T77" s="39">
        <f t="shared" si="102"/>
        <v>247500</v>
      </c>
      <c r="U77" s="39">
        <f t="shared" si="102"/>
        <v>247499.99999999988</v>
      </c>
      <c r="V77" s="39">
        <f t="shared" si="102"/>
        <v>247499.99999999988</v>
      </c>
      <c r="W77" s="39">
        <f t="shared" si="102"/>
        <v>123749.99999999994</v>
      </c>
      <c r="X77" s="39">
        <f t="shared" si="102"/>
        <v>17054.687499999985</v>
      </c>
      <c r="Y77" s="39">
        <f t="shared" si="102"/>
        <v>17054.687499999985</v>
      </c>
      <c r="Z77" s="39">
        <f t="shared" si="102"/>
        <v>41625</v>
      </c>
      <c r="AA77" s="39">
        <f t="shared" si="102"/>
        <v>41625</v>
      </c>
      <c r="AB77" s="39">
        <f t="shared" si="102"/>
        <v>41625</v>
      </c>
      <c r="AC77" s="39">
        <f t="shared" si="102"/>
        <v>43874.999999999942</v>
      </c>
      <c r="AD77" s="39">
        <f t="shared" si="102"/>
        <v>138749.99999999994</v>
      </c>
      <c r="AE77" s="39">
        <f t="shared" si="102"/>
        <v>152624.99999999994</v>
      </c>
      <c r="AF77" s="39">
        <f t="shared" si="102"/>
        <v>180375</v>
      </c>
      <c r="AH77" s="39">
        <f>AH30-AH63</f>
        <v>2970000</v>
      </c>
      <c r="AI77" s="39">
        <f>AI30-AI63</f>
        <v>1374359.3749999981</v>
      </c>
    </row>
    <row r="78" spans="2:35" x14ac:dyDescent="0.45">
      <c r="B78" s="31" t="s">
        <v>29</v>
      </c>
      <c r="I78" s="30">
        <f t="shared" ref="I78:AF78" si="103">I77/I$30</f>
        <v>0.20624999999999999</v>
      </c>
      <c r="J78" s="30">
        <f t="shared" si="103"/>
        <v>0.20624999999999999</v>
      </c>
      <c r="K78" s="30">
        <f t="shared" si="103"/>
        <v>0.20624999999999999</v>
      </c>
      <c r="L78" s="30">
        <f t="shared" si="103"/>
        <v>0.20624999999999999</v>
      </c>
      <c r="M78" s="30">
        <f t="shared" si="103"/>
        <v>0.20624999999999999</v>
      </c>
      <c r="N78" s="30">
        <f t="shared" si="103"/>
        <v>0.20624999999999999</v>
      </c>
      <c r="O78" s="30">
        <f t="shared" si="103"/>
        <v>0.20624999999999999</v>
      </c>
      <c r="P78" s="30">
        <f t="shared" si="103"/>
        <v>0.20624999999999999</v>
      </c>
      <c r="Q78" s="30">
        <f t="shared" si="103"/>
        <v>0.20624999999999999</v>
      </c>
      <c r="R78" s="30">
        <f t="shared" si="103"/>
        <v>0.20624999999999999</v>
      </c>
      <c r="S78" s="30">
        <f t="shared" si="103"/>
        <v>0.20624999999999999</v>
      </c>
      <c r="T78" s="30">
        <f t="shared" si="103"/>
        <v>0.20624999999999999</v>
      </c>
      <c r="U78" s="30">
        <f t="shared" si="103"/>
        <v>0.20624999999999991</v>
      </c>
      <c r="V78" s="30">
        <f t="shared" si="103"/>
        <v>0.20624999999999991</v>
      </c>
      <c r="W78" s="30">
        <f t="shared" si="103"/>
        <v>0.20624999999999991</v>
      </c>
      <c r="X78" s="30">
        <f t="shared" si="103"/>
        <v>0.23124999999999979</v>
      </c>
      <c r="Y78" s="30">
        <f t="shared" si="103"/>
        <v>0.23124999999999979</v>
      </c>
      <c r="Z78" s="30">
        <f t="shared" si="103"/>
        <v>0.23125000000000001</v>
      </c>
      <c r="AA78" s="30">
        <f t="shared" si="103"/>
        <v>0.23125000000000001</v>
      </c>
      <c r="AB78" s="30">
        <f t="shared" si="103"/>
        <v>0.23125000000000001</v>
      </c>
      <c r="AC78" s="30">
        <f t="shared" si="103"/>
        <v>8.1249999999999892E-2</v>
      </c>
      <c r="AD78" s="30">
        <f t="shared" si="103"/>
        <v>0.2312499999999999</v>
      </c>
      <c r="AE78" s="30">
        <f t="shared" si="103"/>
        <v>0.2312499999999999</v>
      </c>
      <c r="AF78" s="30">
        <f t="shared" si="103"/>
        <v>0.23125000000000001</v>
      </c>
      <c r="AH78" s="30">
        <f>AH77/AH$15</f>
        <v>0.20624999999999999</v>
      </c>
      <c r="AI78" s="30">
        <f>AI77/AI$15</f>
        <v>9.5441623263888761E-2</v>
      </c>
    </row>
    <row r="80" spans="2:35" hidden="1" outlineLevel="1" x14ac:dyDescent="0.45">
      <c r="B80" s="36" t="s">
        <v>56</v>
      </c>
      <c r="C80" s="36"/>
      <c r="D80" s="37" t="s">
        <v>23</v>
      </c>
      <c r="E80" s="37" t="s">
        <v>22</v>
      </c>
      <c r="F80" s="37" t="s">
        <v>24</v>
      </c>
      <c r="G80" s="37" t="s">
        <v>25</v>
      </c>
      <c r="H80" s="36"/>
      <c r="I80" s="36"/>
      <c r="J80" s="36"/>
      <c r="K80" s="36"/>
      <c r="L80" s="36"/>
      <c r="M80" s="36"/>
      <c r="N80" s="36"/>
      <c r="O80" s="36"/>
      <c r="P80" s="36"/>
      <c r="Q80" s="36"/>
      <c r="R80" s="36"/>
      <c r="S80" s="36"/>
      <c r="T80" s="36" t="s">
        <v>4</v>
      </c>
      <c r="U80" s="36"/>
      <c r="V80" s="36"/>
      <c r="W80" s="36"/>
      <c r="X80" s="36"/>
      <c r="Y80" s="36"/>
      <c r="Z80" s="36"/>
      <c r="AA80" s="36"/>
      <c r="AB80" s="36"/>
      <c r="AC80" s="36"/>
      <c r="AD80" s="36"/>
      <c r="AE80" s="36"/>
      <c r="AF80" s="36" t="s">
        <v>4</v>
      </c>
      <c r="AH80" s="36" t="s">
        <v>4</v>
      </c>
      <c r="AI80" s="36"/>
    </row>
    <row r="81" spans="2:35" ht="3" hidden="1" customHeight="1" outlineLevel="1" x14ac:dyDescent="0.45"/>
    <row r="82" spans="2:35" hidden="1" outlineLevel="1" x14ac:dyDescent="0.45">
      <c r="B82" s="59" t="s">
        <v>35</v>
      </c>
      <c r="D82" s="43" t="s">
        <v>52</v>
      </c>
      <c r="E82" s="44"/>
      <c r="F82" s="45"/>
      <c r="G82" s="46"/>
      <c r="I82" s="26">
        <f>Payroll!I134</f>
        <v>65000</v>
      </c>
      <c r="J82" s="26">
        <f>Payroll!J134</f>
        <v>65000</v>
      </c>
      <c r="K82" s="26">
        <f>Payroll!K134</f>
        <v>65000</v>
      </c>
      <c r="L82" s="26">
        <f>Payroll!L134</f>
        <v>65000</v>
      </c>
      <c r="M82" s="26">
        <f>Payroll!M134</f>
        <v>65000</v>
      </c>
      <c r="N82" s="26">
        <f>Payroll!N134</f>
        <v>65000</v>
      </c>
      <c r="O82" s="26">
        <f>Payroll!O134</f>
        <v>65000</v>
      </c>
      <c r="P82" s="26">
        <f>Payroll!P134</f>
        <v>65000</v>
      </c>
      <c r="Q82" s="26">
        <f>Payroll!Q134</f>
        <v>65000</v>
      </c>
      <c r="R82" s="26">
        <f>Payroll!R134</f>
        <v>65000</v>
      </c>
      <c r="S82" s="26">
        <f>Payroll!S134</f>
        <v>65000</v>
      </c>
      <c r="T82" s="26">
        <f>Payroll!T134</f>
        <v>65000</v>
      </c>
      <c r="U82" s="26">
        <f>Payroll!U134</f>
        <v>65000</v>
      </c>
      <c r="V82" s="26">
        <f>Payroll!V134</f>
        <v>65000</v>
      </c>
      <c r="W82" s="26">
        <f>Payroll!W134</f>
        <v>65000</v>
      </c>
      <c r="X82" s="26">
        <f>Payroll!X134</f>
        <v>65000</v>
      </c>
      <c r="Y82" s="26">
        <f>Payroll!Y134</f>
        <v>65000</v>
      </c>
      <c r="Z82" s="26">
        <f>Payroll!Z134</f>
        <v>65000</v>
      </c>
      <c r="AA82" s="26">
        <f>Payroll!AA134</f>
        <v>65000</v>
      </c>
      <c r="AB82" s="26">
        <f>Payroll!AB134</f>
        <v>65000</v>
      </c>
      <c r="AC82" s="26">
        <f>Payroll!AC134</f>
        <v>65000</v>
      </c>
      <c r="AD82" s="26">
        <f>Payroll!AD134</f>
        <v>65000</v>
      </c>
      <c r="AE82" s="26">
        <f>Payroll!AE134</f>
        <v>65000</v>
      </c>
      <c r="AF82" s="26">
        <f>Payroll!AF134</f>
        <v>65000</v>
      </c>
      <c r="AH82" s="26">
        <f t="shared" ref="AH82:AH106" si="104">SUM(I82:T82)</f>
        <v>780000</v>
      </c>
      <c r="AI82" s="26">
        <f t="shared" ref="AI82:AI106" si="105">SUM(U82:AF82)</f>
        <v>780000</v>
      </c>
    </row>
    <row r="83" spans="2:35" hidden="1" outlineLevel="1" x14ac:dyDescent="0.45">
      <c r="B83" s="59" t="s">
        <v>51</v>
      </c>
      <c r="D83" s="23">
        <v>0</v>
      </c>
      <c r="E83" s="24">
        <f t="shared" ref="E83:E85" si="106">1-D83</f>
        <v>1</v>
      </c>
      <c r="F83" s="25">
        <v>1</v>
      </c>
      <c r="G83" s="25">
        <v>24</v>
      </c>
      <c r="I83" s="2">
        <v>7500</v>
      </c>
      <c r="J83" s="2">
        <v>7500</v>
      </c>
      <c r="K83" s="2">
        <v>7500</v>
      </c>
      <c r="L83" s="2">
        <v>7500</v>
      </c>
      <c r="M83" s="2">
        <v>7500</v>
      </c>
      <c r="N83" s="2">
        <v>7500</v>
      </c>
      <c r="O83" s="2">
        <v>7500</v>
      </c>
      <c r="P83" s="2">
        <v>7500</v>
      </c>
      <c r="Q83" s="2">
        <v>7500</v>
      </c>
      <c r="R83" s="2">
        <v>7500</v>
      </c>
      <c r="S83" s="2">
        <v>7500</v>
      </c>
      <c r="T83" s="2">
        <v>7500</v>
      </c>
      <c r="U83" s="26">
        <f t="shared" ref="U83:U106" si="107">IF($G83&lt;U$7,0,$D83*(U$30*U112)+$E83*(I83*(1+CHOOSE($F83,U$153,U$154))))</f>
        <v>7500</v>
      </c>
      <c r="V83" s="26">
        <f t="shared" ref="V83:V106" si="108">IF($G83&lt;V$7,0,$D83*(V$30*V112)+$E83*(J83*(1+CHOOSE($F83,V$153,V$154))))</f>
        <v>7500</v>
      </c>
      <c r="W83" s="26">
        <f t="shared" ref="W83:W106" si="109">IF($G83&lt;W$7,0,$D83*(W$30*W112)+$E83*(K83*(1+CHOOSE($F83,W$153,W$154))))</f>
        <v>7500</v>
      </c>
      <c r="X83" s="26">
        <f t="shared" ref="X83:X106" si="110">IF($G83&lt;X$7,0,$D83*(X$30*X112)+$E83*(L83*(1+CHOOSE($F83,X$153,X$154))))</f>
        <v>7500</v>
      </c>
      <c r="Y83" s="26">
        <f t="shared" ref="Y83:Y106" si="111">IF($G83&lt;Y$7,0,$D83*(Y$30*Y112)+$E83*(M83*(1+CHOOSE($F83,Y$153,Y$154))))</f>
        <v>7500</v>
      </c>
      <c r="Z83" s="26">
        <f t="shared" ref="Z83:Z106" si="112">IF($G83&lt;Z$7,0,$D83*(Z$30*Z112)+$E83*(N83*(1+CHOOSE($F83,Z$153,Z$154))))</f>
        <v>7500</v>
      </c>
      <c r="AA83" s="26">
        <f t="shared" ref="AA83:AA106" si="113">IF($G83&lt;AA$7,0,$D83*(AA$30*AA112)+$E83*(O83*(1+CHOOSE($F83,AA$153,AA$154))))</f>
        <v>7500</v>
      </c>
      <c r="AB83" s="26">
        <f t="shared" ref="AB83:AB106" si="114">IF($G83&lt;AB$7,0,$D83*(AB$30*AB112)+$E83*(P83*(1+CHOOSE($F83,AB$153,AB$154))))</f>
        <v>7500</v>
      </c>
      <c r="AC83" s="26">
        <f t="shared" ref="AC83:AC106" si="115">IF($G83&lt;AC$7,0,$D83*(AC$30*AC112)+$E83*(Q83*(1+CHOOSE($F83,AC$153,AC$154))))</f>
        <v>7500</v>
      </c>
      <c r="AD83" s="26">
        <f t="shared" ref="AD83:AD106" si="116">IF($G83&lt;AD$7,0,$D83*(AD$30*AD112)+$E83*(R83*(1+CHOOSE($F83,AD$153,AD$154))))</f>
        <v>7500</v>
      </c>
      <c r="AE83" s="26">
        <f t="shared" ref="AE83:AE106" si="117">IF($G83&lt;AE$7,0,$D83*(AE$30*AE112)+$E83*(S83*(1+CHOOSE($F83,AE$153,AE$154))))</f>
        <v>7500</v>
      </c>
      <c r="AF83" s="26">
        <f t="shared" ref="AF83:AF106" si="118">IF($G83&lt;AF$7,0,$D83*(AF$30*AF112)+$E83*(T83*(1+CHOOSE($F83,AF$153,AF$154))))</f>
        <v>7500</v>
      </c>
      <c r="AH83" s="26">
        <f t="shared" si="104"/>
        <v>90000</v>
      </c>
      <c r="AI83" s="26">
        <f t="shared" si="105"/>
        <v>90000</v>
      </c>
    </row>
    <row r="84" spans="2:35" hidden="1" outlineLevel="1" x14ac:dyDescent="0.45">
      <c r="B84" s="60" t="s">
        <v>32</v>
      </c>
      <c r="D84" s="23">
        <v>0.5</v>
      </c>
      <c r="E84" s="24">
        <f t="shared" si="106"/>
        <v>0.5</v>
      </c>
      <c r="F84" s="25">
        <v>1</v>
      </c>
      <c r="G84" s="25">
        <v>24</v>
      </c>
      <c r="I84" s="2">
        <v>4500</v>
      </c>
      <c r="J84" s="2">
        <v>4500</v>
      </c>
      <c r="K84" s="2">
        <v>4500</v>
      </c>
      <c r="L84" s="2">
        <v>4500</v>
      </c>
      <c r="M84" s="2">
        <v>4500</v>
      </c>
      <c r="N84" s="2">
        <v>4500</v>
      </c>
      <c r="O84" s="2">
        <v>4500</v>
      </c>
      <c r="P84" s="2">
        <v>4500</v>
      </c>
      <c r="Q84" s="2">
        <v>4500</v>
      </c>
      <c r="R84" s="2">
        <v>4500</v>
      </c>
      <c r="S84" s="2">
        <v>4500</v>
      </c>
      <c r="T84" s="2">
        <v>4500</v>
      </c>
      <c r="U84" s="26">
        <f t="shared" si="107"/>
        <v>4500.0000000000009</v>
      </c>
      <c r="V84" s="26">
        <f t="shared" si="108"/>
        <v>4500.0000000000009</v>
      </c>
      <c r="W84" s="26">
        <f t="shared" si="109"/>
        <v>3375.0000000000005</v>
      </c>
      <c r="X84" s="26">
        <f t="shared" si="110"/>
        <v>2388.28125</v>
      </c>
      <c r="Y84" s="26">
        <f t="shared" si="111"/>
        <v>2388.28125</v>
      </c>
      <c r="Z84" s="26">
        <f t="shared" si="112"/>
        <v>2587.5</v>
      </c>
      <c r="AA84" s="26">
        <f t="shared" si="113"/>
        <v>2587.5</v>
      </c>
      <c r="AB84" s="26">
        <f t="shared" si="114"/>
        <v>2587.5</v>
      </c>
      <c r="AC84" s="26">
        <f t="shared" si="115"/>
        <v>3262.5000000000005</v>
      </c>
      <c r="AD84" s="26">
        <f t="shared" si="116"/>
        <v>3375.0000000000005</v>
      </c>
      <c r="AE84" s="26">
        <f t="shared" si="117"/>
        <v>3487.5000000000005</v>
      </c>
      <c r="AF84" s="26">
        <f t="shared" si="118"/>
        <v>3712.5000000000005</v>
      </c>
      <c r="AH84" s="26">
        <f t="shared" si="104"/>
        <v>54000</v>
      </c>
      <c r="AI84" s="26">
        <f t="shared" si="105"/>
        <v>38751.5625</v>
      </c>
    </row>
    <row r="85" spans="2:35" hidden="1" outlineLevel="1" x14ac:dyDescent="0.45">
      <c r="B85" s="60" t="s">
        <v>33</v>
      </c>
      <c r="D85" s="23">
        <v>0.5</v>
      </c>
      <c r="E85" s="24">
        <f t="shared" si="106"/>
        <v>0.5</v>
      </c>
      <c r="F85" s="25">
        <v>1</v>
      </c>
      <c r="G85" s="25">
        <v>24</v>
      </c>
      <c r="I85" s="2">
        <v>4500</v>
      </c>
      <c r="J85" s="2">
        <v>4500</v>
      </c>
      <c r="K85" s="2">
        <v>4500</v>
      </c>
      <c r="L85" s="2">
        <v>4500</v>
      </c>
      <c r="M85" s="2">
        <v>4500</v>
      </c>
      <c r="N85" s="2">
        <v>4500</v>
      </c>
      <c r="O85" s="2">
        <v>4500</v>
      </c>
      <c r="P85" s="2">
        <v>4500</v>
      </c>
      <c r="Q85" s="2">
        <v>4500</v>
      </c>
      <c r="R85" s="2">
        <v>4500</v>
      </c>
      <c r="S85" s="2">
        <v>4500</v>
      </c>
      <c r="T85" s="2">
        <v>4500</v>
      </c>
      <c r="U85" s="26">
        <f t="shared" si="107"/>
        <v>4500.0000000000009</v>
      </c>
      <c r="V85" s="26">
        <f t="shared" si="108"/>
        <v>4500.0000000000009</v>
      </c>
      <c r="W85" s="26">
        <f t="shared" si="109"/>
        <v>3375.0000000000005</v>
      </c>
      <c r="X85" s="26">
        <f t="shared" si="110"/>
        <v>2388.28125</v>
      </c>
      <c r="Y85" s="26">
        <f t="shared" si="111"/>
        <v>2388.28125</v>
      </c>
      <c r="Z85" s="26">
        <f t="shared" si="112"/>
        <v>2587.5</v>
      </c>
      <c r="AA85" s="26">
        <f t="shared" si="113"/>
        <v>2587.5</v>
      </c>
      <c r="AB85" s="26">
        <f t="shared" si="114"/>
        <v>2587.5</v>
      </c>
      <c r="AC85" s="26">
        <f t="shared" si="115"/>
        <v>3262.5000000000005</v>
      </c>
      <c r="AD85" s="26">
        <f t="shared" si="116"/>
        <v>3375.0000000000005</v>
      </c>
      <c r="AE85" s="26">
        <f t="shared" si="117"/>
        <v>3487.5000000000005</v>
      </c>
      <c r="AF85" s="26">
        <f t="shared" si="118"/>
        <v>3712.5000000000005</v>
      </c>
      <c r="AH85" s="26">
        <f t="shared" si="104"/>
        <v>54000</v>
      </c>
      <c r="AI85" s="26">
        <f t="shared" si="105"/>
        <v>38751.5625</v>
      </c>
    </row>
    <row r="86" spans="2:35" hidden="1" outlineLevel="1" x14ac:dyDescent="0.45">
      <c r="B86" s="60" t="s">
        <v>34</v>
      </c>
      <c r="D86" s="23">
        <v>0.75</v>
      </c>
      <c r="E86" s="24">
        <f t="shared" ref="E86:E96" si="119">1-D86</f>
        <v>0.25</v>
      </c>
      <c r="F86" s="25">
        <v>1</v>
      </c>
      <c r="G86" s="25">
        <v>24</v>
      </c>
      <c r="I86" s="2">
        <v>4500</v>
      </c>
      <c r="J86" s="2">
        <v>4500</v>
      </c>
      <c r="K86" s="2">
        <v>4500</v>
      </c>
      <c r="L86" s="2">
        <v>4500</v>
      </c>
      <c r="M86" s="2">
        <v>4500</v>
      </c>
      <c r="N86" s="2">
        <v>4500</v>
      </c>
      <c r="O86" s="2">
        <v>4500</v>
      </c>
      <c r="P86" s="2">
        <v>4500</v>
      </c>
      <c r="Q86" s="2">
        <v>4500</v>
      </c>
      <c r="R86" s="2">
        <v>4500</v>
      </c>
      <c r="S86" s="2">
        <v>4500</v>
      </c>
      <c r="T86" s="2">
        <v>4500</v>
      </c>
      <c r="U86" s="26">
        <f t="shared" si="107"/>
        <v>4500.0000000000018</v>
      </c>
      <c r="V86" s="26">
        <f t="shared" si="108"/>
        <v>4500.0000000000018</v>
      </c>
      <c r="W86" s="26">
        <f t="shared" si="109"/>
        <v>2812.5000000000009</v>
      </c>
      <c r="X86" s="26">
        <f t="shared" si="110"/>
        <v>1332.421875</v>
      </c>
      <c r="Y86" s="26">
        <f t="shared" si="111"/>
        <v>1332.421875</v>
      </c>
      <c r="Z86" s="26">
        <f t="shared" si="112"/>
        <v>1631.2500000000002</v>
      </c>
      <c r="AA86" s="26">
        <f t="shared" si="113"/>
        <v>1631.2500000000002</v>
      </c>
      <c r="AB86" s="26">
        <f t="shared" si="114"/>
        <v>1631.2500000000002</v>
      </c>
      <c r="AC86" s="26">
        <f t="shared" si="115"/>
        <v>2643.7500000000005</v>
      </c>
      <c r="AD86" s="26">
        <f t="shared" si="116"/>
        <v>2812.5000000000009</v>
      </c>
      <c r="AE86" s="26">
        <f t="shared" si="117"/>
        <v>2981.2500000000009</v>
      </c>
      <c r="AF86" s="26">
        <f t="shared" si="118"/>
        <v>3318.7500000000009</v>
      </c>
      <c r="AH86" s="26">
        <f t="shared" si="104"/>
        <v>54000</v>
      </c>
      <c r="AI86" s="26">
        <f t="shared" si="105"/>
        <v>31127.343750000004</v>
      </c>
    </row>
    <row r="87" spans="2:35" hidden="1" outlineLevel="1" x14ac:dyDescent="0.45">
      <c r="B87" s="59" t="s">
        <v>42</v>
      </c>
      <c r="D87" s="23">
        <v>0</v>
      </c>
      <c r="E87" s="24">
        <f t="shared" si="119"/>
        <v>1</v>
      </c>
      <c r="F87" s="25">
        <v>1</v>
      </c>
      <c r="G87" s="25">
        <v>24</v>
      </c>
      <c r="I87" s="2">
        <v>4500</v>
      </c>
      <c r="J87" s="2">
        <v>4500</v>
      </c>
      <c r="K87" s="2">
        <v>4500</v>
      </c>
      <c r="L87" s="2">
        <v>4500</v>
      </c>
      <c r="M87" s="2">
        <v>4500</v>
      </c>
      <c r="N87" s="2">
        <v>4500</v>
      </c>
      <c r="O87" s="2">
        <v>4500</v>
      </c>
      <c r="P87" s="2">
        <v>4500</v>
      </c>
      <c r="Q87" s="2">
        <v>4500</v>
      </c>
      <c r="R87" s="2">
        <v>4500</v>
      </c>
      <c r="S87" s="2">
        <v>4500</v>
      </c>
      <c r="T87" s="2">
        <v>4500</v>
      </c>
      <c r="U87" s="26">
        <f t="shared" si="107"/>
        <v>4500</v>
      </c>
      <c r="V87" s="26">
        <f t="shared" si="108"/>
        <v>4500</v>
      </c>
      <c r="W87" s="26">
        <f t="shared" si="109"/>
        <v>4500</v>
      </c>
      <c r="X87" s="26">
        <f t="shared" si="110"/>
        <v>4500</v>
      </c>
      <c r="Y87" s="26">
        <f t="shared" si="111"/>
        <v>4500</v>
      </c>
      <c r="Z87" s="26">
        <f t="shared" si="112"/>
        <v>4500</v>
      </c>
      <c r="AA87" s="26">
        <f t="shared" si="113"/>
        <v>4500</v>
      </c>
      <c r="AB87" s="26">
        <f t="shared" si="114"/>
        <v>4500</v>
      </c>
      <c r="AC87" s="26">
        <f t="shared" si="115"/>
        <v>4500</v>
      </c>
      <c r="AD87" s="26">
        <f t="shared" si="116"/>
        <v>4500</v>
      </c>
      <c r="AE87" s="26">
        <f t="shared" si="117"/>
        <v>4500</v>
      </c>
      <c r="AF87" s="26">
        <f t="shared" si="118"/>
        <v>4500</v>
      </c>
      <c r="AH87" s="26">
        <f t="shared" si="104"/>
        <v>54000</v>
      </c>
      <c r="AI87" s="26">
        <f t="shared" si="105"/>
        <v>54000</v>
      </c>
    </row>
    <row r="88" spans="2:35" hidden="1" outlineLevel="1" x14ac:dyDescent="0.45">
      <c r="B88" s="59" t="s">
        <v>43</v>
      </c>
      <c r="D88" s="23">
        <v>0</v>
      </c>
      <c r="E88" s="24">
        <f t="shared" si="119"/>
        <v>1</v>
      </c>
      <c r="F88" s="25">
        <v>1</v>
      </c>
      <c r="G88" s="25">
        <v>24</v>
      </c>
      <c r="I88" s="2">
        <v>4500</v>
      </c>
      <c r="J88" s="2">
        <v>4500</v>
      </c>
      <c r="K88" s="2">
        <v>4500</v>
      </c>
      <c r="L88" s="2">
        <v>4500</v>
      </c>
      <c r="M88" s="2">
        <v>4500</v>
      </c>
      <c r="N88" s="2">
        <v>4500</v>
      </c>
      <c r="O88" s="2">
        <v>4500</v>
      </c>
      <c r="P88" s="2">
        <v>4500</v>
      </c>
      <c r="Q88" s="2">
        <v>4500</v>
      </c>
      <c r="R88" s="2">
        <v>4500</v>
      </c>
      <c r="S88" s="2">
        <v>4500</v>
      </c>
      <c r="T88" s="2">
        <v>4500</v>
      </c>
      <c r="U88" s="26">
        <f t="shared" si="107"/>
        <v>4500</v>
      </c>
      <c r="V88" s="26">
        <f t="shared" si="108"/>
        <v>4500</v>
      </c>
      <c r="W88" s="26">
        <f t="shared" si="109"/>
        <v>4500</v>
      </c>
      <c r="X88" s="26">
        <f t="shared" si="110"/>
        <v>4500</v>
      </c>
      <c r="Y88" s="26">
        <f t="shared" si="111"/>
        <v>4500</v>
      </c>
      <c r="Z88" s="26">
        <f t="shared" si="112"/>
        <v>4500</v>
      </c>
      <c r="AA88" s="26">
        <f t="shared" si="113"/>
        <v>4500</v>
      </c>
      <c r="AB88" s="26">
        <f t="shared" si="114"/>
        <v>4500</v>
      </c>
      <c r="AC88" s="26">
        <f t="shared" si="115"/>
        <v>4500</v>
      </c>
      <c r="AD88" s="26">
        <f t="shared" si="116"/>
        <v>4500</v>
      </c>
      <c r="AE88" s="26">
        <f t="shared" si="117"/>
        <v>4500</v>
      </c>
      <c r="AF88" s="26">
        <f t="shared" si="118"/>
        <v>4500</v>
      </c>
      <c r="AH88" s="26">
        <f t="shared" si="104"/>
        <v>54000</v>
      </c>
      <c r="AI88" s="26">
        <f t="shared" si="105"/>
        <v>54000</v>
      </c>
    </row>
    <row r="89" spans="2:35" hidden="1" outlineLevel="1" x14ac:dyDescent="0.45">
      <c r="B89" s="59" t="s">
        <v>37</v>
      </c>
      <c r="D89" s="23">
        <v>0</v>
      </c>
      <c r="E89" s="24">
        <f t="shared" si="119"/>
        <v>1</v>
      </c>
      <c r="F89" s="25">
        <v>1</v>
      </c>
      <c r="G89" s="25">
        <v>24</v>
      </c>
      <c r="I89" s="2">
        <v>4500</v>
      </c>
      <c r="J89" s="2">
        <v>4500</v>
      </c>
      <c r="K89" s="2">
        <v>4500</v>
      </c>
      <c r="L89" s="2">
        <v>4500</v>
      </c>
      <c r="M89" s="2">
        <v>4500</v>
      </c>
      <c r="N89" s="2">
        <v>4500</v>
      </c>
      <c r="O89" s="2">
        <v>4500</v>
      </c>
      <c r="P89" s="2">
        <v>4500</v>
      </c>
      <c r="Q89" s="2">
        <v>4500</v>
      </c>
      <c r="R89" s="2">
        <v>4500</v>
      </c>
      <c r="S89" s="2">
        <v>4500</v>
      </c>
      <c r="T89" s="2">
        <v>4500</v>
      </c>
      <c r="U89" s="26">
        <f t="shared" si="107"/>
        <v>4500</v>
      </c>
      <c r="V89" s="26">
        <f t="shared" si="108"/>
        <v>4500</v>
      </c>
      <c r="W89" s="26">
        <f t="shared" si="109"/>
        <v>4500</v>
      </c>
      <c r="X89" s="26">
        <f t="shared" si="110"/>
        <v>4500</v>
      </c>
      <c r="Y89" s="26">
        <f t="shared" si="111"/>
        <v>4500</v>
      </c>
      <c r="Z89" s="26">
        <f t="shared" si="112"/>
        <v>4500</v>
      </c>
      <c r="AA89" s="26">
        <f t="shared" si="113"/>
        <v>4500</v>
      </c>
      <c r="AB89" s="26">
        <f t="shared" si="114"/>
        <v>4500</v>
      </c>
      <c r="AC89" s="26">
        <f t="shared" si="115"/>
        <v>4500</v>
      </c>
      <c r="AD89" s="26">
        <f t="shared" si="116"/>
        <v>4500</v>
      </c>
      <c r="AE89" s="26">
        <f t="shared" si="117"/>
        <v>4500</v>
      </c>
      <c r="AF89" s="26">
        <f t="shared" si="118"/>
        <v>4500</v>
      </c>
      <c r="AH89" s="26">
        <f t="shared" si="104"/>
        <v>54000</v>
      </c>
      <c r="AI89" s="26">
        <f t="shared" si="105"/>
        <v>54000</v>
      </c>
    </row>
    <row r="90" spans="2:35" hidden="1" outlineLevel="1" x14ac:dyDescent="0.45">
      <c r="B90" s="59" t="s">
        <v>38</v>
      </c>
      <c r="D90" s="23">
        <v>0.75</v>
      </c>
      <c r="E90" s="24">
        <f t="shared" si="119"/>
        <v>0.25</v>
      </c>
      <c r="F90" s="25">
        <v>1</v>
      </c>
      <c r="G90" s="25">
        <v>24</v>
      </c>
      <c r="I90" s="2">
        <v>4500</v>
      </c>
      <c r="J90" s="2">
        <v>4500</v>
      </c>
      <c r="K90" s="2">
        <v>4500</v>
      </c>
      <c r="L90" s="2">
        <v>4500</v>
      </c>
      <c r="M90" s="2">
        <v>4500</v>
      </c>
      <c r="N90" s="2">
        <v>4500</v>
      </c>
      <c r="O90" s="2">
        <v>4500</v>
      </c>
      <c r="P90" s="2">
        <v>4500</v>
      </c>
      <c r="Q90" s="2">
        <v>4500</v>
      </c>
      <c r="R90" s="2">
        <v>4500</v>
      </c>
      <c r="S90" s="2">
        <v>4500</v>
      </c>
      <c r="T90" s="2">
        <v>4500</v>
      </c>
      <c r="U90" s="26">
        <f t="shared" si="107"/>
        <v>4500.0000000000018</v>
      </c>
      <c r="V90" s="26">
        <f t="shared" si="108"/>
        <v>4500.0000000000018</v>
      </c>
      <c r="W90" s="26">
        <f t="shared" si="109"/>
        <v>2812.5000000000009</v>
      </c>
      <c r="X90" s="26">
        <f t="shared" si="110"/>
        <v>1332.421875</v>
      </c>
      <c r="Y90" s="26">
        <f t="shared" si="111"/>
        <v>1332.421875</v>
      </c>
      <c r="Z90" s="26">
        <f t="shared" si="112"/>
        <v>1631.2500000000002</v>
      </c>
      <c r="AA90" s="26">
        <f t="shared" si="113"/>
        <v>1631.2500000000002</v>
      </c>
      <c r="AB90" s="26">
        <f t="shared" si="114"/>
        <v>1631.2500000000002</v>
      </c>
      <c r="AC90" s="26">
        <f t="shared" si="115"/>
        <v>2643.7500000000005</v>
      </c>
      <c r="AD90" s="26">
        <f t="shared" si="116"/>
        <v>2812.5000000000009</v>
      </c>
      <c r="AE90" s="26">
        <f t="shared" si="117"/>
        <v>2981.2500000000009</v>
      </c>
      <c r="AF90" s="26">
        <f t="shared" si="118"/>
        <v>3318.7500000000009</v>
      </c>
      <c r="AH90" s="26">
        <f t="shared" si="104"/>
        <v>54000</v>
      </c>
      <c r="AI90" s="26">
        <f t="shared" si="105"/>
        <v>31127.343750000004</v>
      </c>
    </row>
    <row r="91" spans="2:35" hidden="1" outlineLevel="1" x14ac:dyDescent="0.45">
      <c r="B91" s="59" t="s">
        <v>44</v>
      </c>
      <c r="D91" s="23">
        <v>0</v>
      </c>
      <c r="E91" s="24">
        <f t="shared" si="119"/>
        <v>1</v>
      </c>
      <c r="F91" s="25">
        <v>1</v>
      </c>
      <c r="G91" s="25">
        <v>24</v>
      </c>
      <c r="I91" s="2">
        <v>4500</v>
      </c>
      <c r="J91" s="2">
        <v>4500</v>
      </c>
      <c r="K91" s="2">
        <v>4500</v>
      </c>
      <c r="L91" s="2">
        <v>4500</v>
      </c>
      <c r="M91" s="2">
        <v>4500</v>
      </c>
      <c r="N91" s="2">
        <v>4500</v>
      </c>
      <c r="O91" s="2">
        <v>4500</v>
      </c>
      <c r="P91" s="2">
        <v>4500</v>
      </c>
      <c r="Q91" s="2">
        <v>4500</v>
      </c>
      <c r="R91" s="2">
        <v>4500</v>
      </c>
      <c r="S91" s="2">
        <v>4500</v>
      </c>
      <c r="T91" s="2">
        <v>4500</v>
      </c>
      <c r="U91" s="26">
        <f t="shared" si="107"/>
        <v>4500</v>
      </c>
      <c r="V91" s="26">
        <f t="shared" si="108"/>
        <v>4500</v>
      </c>
      <c r="W91" s="26">
        <f t="shared" si="109"/>
        <v>4500</v>
      </c>
      <c r="X91" s="26">
        <f t="shared" si="110"/>
        <v>4500</v>
      </c>
      <c r="Y91" s="26">
        <f t="shared" si="111"/>
        <v>4500</v>
      </c>
      <c r="Z91" s="26">
        <f t="shared" si="112"/>
        <v>4500</v>
      </c>
      <c r="AA91" s="26">
        <f t="shared" si="113"/>
        <v>4500</v>
      </c>
      <c r="AB91" s="26">
        <f t="shared" si="114"/>
        <v>4500</v>
      </c>
      <c r="AC91" s="26">
        <f t="shared" si="115"/>
        <v>4500</v>
      </c>
      <c r="AD91" s="26">
        <f t="shared" si="116"/>
        <v>4500</v>
      </c>
      <c r="AE91" s="26">
        <f t="shared" si="117"/>
        <v>4500</v>
      </c>
      <c r="AF91" s="26">
        <f t="shared" si="118"/>
        <v>4500</v>
      </c>
      <c r="AH91" s="26">
        <f t="shared" si="104"/>
        <v>54000</v>
      </c>
      <c r="AI91" s="26">
        <f t="shared" si="105"/>
        <v>54000</v>
      </c>
    </row>
    <row r="92" spans="2:35" hidden="1" outlineLevel="1" x14ac:dyDescent="0.45">
      <c r="B92" s="59" t="s">
        <v>39</v>
      </c>
      <c r="D92" s="23">
        <v>0</v>
      </c>
      <c r="E92" s="24">
        <f t="shared" si="119"/>
        <v>1</v>
      </c>
      <c r="F92" s="25">
        <v>1</v>
      </c>
      <c r="G92" s="25">
        <v>24</v>
      </c>
      <c r="I92" s="2">
        <v>4500</v>
      </c>
      <c r="J92" s="2">
        <v>4500</v>
      </c>
      <c r="K92" s="2">
        <v>4500</v>
      </c>
      <c r="L92" s="2">
        <v>4500</v>
      </c>
      <c r="M92" s="2">
        <v>4500</v>
      </c>
      <c r="N92" s="2">
        <v>4500</v>
      </c>
      <c r="O92" s="2">
        <v>4500</v>
      </c>
      <c r="P92" s="2">
        <v>4500</v>
      </c>
      <c r="Q92" s="2">
        <v>4500</v>
      </c>
      <c r="R92" s="2">
        <v>4500</v>
      </c>
      <c r="S92" s="2">
        <v>4500</v>
      </c>
      <c r="T92" s="2">
        <v>4500</v>
      </c>
      <c r="U92" s="26">
        <f t="shared" si="107"/>
        <v>4500</v>
      </c>
      <c r="V92" s="26">
        <f t="shared" si="108"/>
        <v>4500</v>
      </c>
      <c r="W92" s="26">
        <f t="shared" si="109"/>
        <v>4500</v>
      </c>
      <c r="X92" s="26">
        <f t="shared" si="110"/>
        <v>4500</v>
      </c>
      <c r="Y92" s="26">
        <f t="shared" si="111"/>
        <v>4500</v>
      </c>
      <c r="Z92" s="26">
        <f t="shared" si="112"/>
        <v>4500</v>
      </c>
      <c r="AA92" s="26">
        <f t="shared" si="113"/>
        <v>4500</v>
      </c>
      <c r="AB92" s="26">
        <f t="shared" si="114"/>
        <v>4500</v>
      </c>
      <c r="AC92" s="26">
        <f t="shared" si="115"/>
        <v>4500</v>
      </c>
      <c r="AD92" s="26">
        <f t="shared" si="116"/>
        <v>4500</v>
      </c>
      <c r="AE92" s="26">
        <f t="shared" si="117"/>
        <v>4500</v>
      </c>
      <c r="AF92" s="26">
        <f t="shared" si="118"/>
        <v>4500</v>
      </c>
      <c r="AH92" s="26">
        <f t="shared" si="104"/>
        <v>54000</v>
      </c>
      <c r="AI92" s="26">
        <f t="shared" si="105"/>
        <v>54000</v>
      </c>
    </row>
    <row r="93" spans="2:35" hidden="1" outlineLevel="1" x14ac:dyDescent="0.45">
      <c r="B93" s="59" t="s">
        <v>40</v>
      </c>
      <c r="D93" s="23">
        <v>0</v>
      </c>
      <c r="E93" s="24">
        <f t="shared" si="119"/>
        <v>1</v>
      </c>
      <c r="F93" s="25">
        <v>1</v>
      </c>
      <c r="G93" s="25">
        <v>24</v>
      </c>
      <c r="I93" s="2">
        <v>4500</v>
      </c>
      <c r="J93" s="2">
        <v>4500</v>
      </c>
      <c r="K93" s="2">
        <v>4500</v>
      </c>
      <c r="L93" s="2">
        <v>4500</v>
      </c>
      <c r="M93" s="2">
        <v>4500</v>
      </c>
      <c r="N93" s="2">
        <v>4500</v>
      </c>
      <c r="O93" s="2">
        <v>4500</v>
      </c>
      <c r="P93" s="2">
        <v>4500</v>
      </c>
      <c r="Q93" s="2">
        <v>4500</v>
      </c>
      <c r="R93" s="2">
        <v>4500</v>
      </c>
      <c r="S93" s="2">
        <v>4500</v>
      </c>
      <c r="T93" s="2">
        <v>4500</v>
      </c>
      <c r="U93" s="26">
        <f t="shared" si="107"/>
        <v>4500</v>
      </c>
      <c r="V93" s="26">
        <f t="shared" si="108"/>
        <v>4500</v>
      </c>
      <c r="W93" s="26">
        <f t="shared" si="109"/>
        <v>4500</v>
      </c>
      <c r="X93" s="26">
        <f t="shared" si="110"/>
        <v>4500</v>
      </c>
      <c r="Y93" s="26">
        <f t="shared" si="111"/>
        <v>4500</v>
      </c>
      <c r="Z93" s="26">
        <f t="shared" si="112"/>
        <v>4500</v>
      </c>
      <c r="AA93" s="26">
        <f t="shared" si="113"/>
        <v>4500</v>
      </c>
      <c r="AB93" s="26">
        <f t="shared" si="114"/>
        <v>4500</v>
      </c>
      <c r="AC93" s="26">
        <f t="shared" si="115"/>
        <v>4500</v>
      </c>
      <c r="AD93" s="26">
        <f t="shared" si="116"/>
        <v>4500</v>
      </c>
      <c r="AE93" s="26">
        <f t="shared" si="117"/>
        <v>4500</v>
      </c>
      <c r="AF93" s="26">
        <f t="shared" si="118"/>
        <v>4500</v>
      </c>
      <c r="AH93" s="26">
        <f t="shared" si="104"/>
        <v>54000</v>
      </c>
      <c r="AI93" s="26">
        <f t="shared" si="105"/>
        <v>54000</v>
      </c>
    </row>
    <row r="94" spans="2:35" hidden="1" outlineLevel="1" x14ac:dyDescent="0.45">
      <c r="B94" s="59" t="s">
        <v>58</v>
      </c>
      <c r="D94" s="23">
        <v>0</v>
      </c>
      <c r="E94" s="24">
        <f t="shared" si="119"/>
        <v>1</v>
      </c>
      <c r="F94" s="25">
        <v>1</v>
      </c>
      <c r="G94" s="25">
        <v>24</v>
      </c>
      <c r="I94" s="2">
        <v>4500</v>
      </c>
      <c r="J94" s="2">
        <v>4500</v>
      </c>
      <c r="K94" s="2">
        <v>4500</v>
      </c>
      <c r="L94" s="2">
        <v>4500</v>
      </c>
      <c r="M94" s="2">
        <v>4500</v>
      </c>
      <c r="N94" s="2">
        <v>4500</v>
      </c>
      <c r="O94" s="2">
        <v>4500</v>
      </c>
      <c r="P94" s="2">
        <v>4500</v>
      </c>
      <c r="Q94" s="2">
        <v>4500</v>
      </c>
      <c r="R94" s="2">
        <v>4500</v>
      </c>
      <c r="S94" s="2">
        <v>4500</v>
      </c>
      <c r="T94" s="2">
        <v>4500</v>
      </c>
      <c r="U94" s="26">
        <f t="shared" si="107"/>
        <v>4500</v>
      </c>
      <c r="V94" s="26">
        <f t="shared" si="108"/>
        <v>4500</v>
      </c>
      <c r="W94" s="26">
        <f t="shared" si="109"/>
        <v>4500</v>
      </c>
      <c r="X94" s="26">
        <f t="shared" si="110"/>
        <v>4500</v>
      </c>
      <c r="Y94" s="26">
        <f t="shared" si="111"/>
        <v>4500</v>
      </c>
      <c r="Z94" s="26">
        <f t="shared" si="112"/>
        <v>4500</v>
      </c>
      <c r="AA94" s="26">
        <f t="shared" si="113"/>
        <v>4500</v>
      </c>
      <c r="AB94" s="26">
        <f t="shared" si="114"/>
        <v>4500</v>
      </c>
      <c r="AC94" s="26">
        <f t="shared" si="115"/>
        <v>4500</v>
      </c>
      <c r="AD94" s="26">
        <f t="shared" si="116"/>
        <v>4500</v>
      </c>
      <c r="AE94" s="26">
        <f t="shared" si="117"/>
        <v>4500</v>
      </c>
      <c r="AF94" s="26">
        <f t="shared" si="118"/>
        <v>4500</v>
      </c>
      <c r="AH94" s="26">
        <f t="shared" si="104"/>
        <v>54000</v>
      </c>
      <c r="AI94" s="26">
        <f t="shared" si="105"/>
        <v>54000</v>
      </c>
    </row>
    <row r="95" spans="2:35" hidden="1" outlineLevel="1" x14ac:dyDescent="0.45">
      <c r="B95" s="59" t="s">
        <v>57</v>
      </c>
      <c r="D95" s="23">
        <v>0</v>
      </c>
      <c r="E95" s="24">
        <f t="shared" si="119"/>
        <v>1</v>
      </c>
      <c r="F95" s="25">
        <v>1</v>
      </c>
      <c r="G95" s="25">
        <v>24</v>
      </c>
      <c r="I95" s="2">
        <v>4500</v>
      </c>
      <c r="J95" s="2">
        <v>4500</v>
      </c>
      <c r="K95" s="2">
        <v>4500</v>
      </c>
      <c r="L95" s="2">
        <v>4500</v>
      </c>
      <c r="M95" s="2">
        <v>4500</v>
      </c>
      <c r="N95" s="2">
        <v>4500</v>
      </c>
      <c r="O95" s="2">
        <v>4500</v>
      </c>
      <c r="P95" s="2">
        <v>4500</v>
      </c>
      <c r="Q95" s="2">
        <v>4500</v>
      </c>
      <c r="R95" s="2">
        <v>4500</v>
      </c>
      <c r="S95" s="2">
        <v>4500</v>
      </c>
      <c r="T95" s="2">
        <v>4500</v>
      </c>
      <c r="U95" s="26">
        <f t="shared" si="107"/>
        <v>4500</v>
      </c>
      <c r="V95" s="26">
        <f t="shared" si="108"/>
        <v>4500</v>
      </c>
      <c r="W95" s="26">
        <f t="shared" si="109"/>
        <v>4500</v>
      </c>
      <c r="X95" s="26">
        <f t="shared" si="110"/>
        <v>4500</v>
      </c>
      <c r="Y95" s="26">
        <f t="shared" si="111"/>
        <v>4500</v>
      </c>
      <c r="Z95" s="26">
        <f t="shared" si="112"/>
        <v>4500</v>
      </c>
      <c r="AA95" s="26">
        <f t="shared" si="113"/>
        <v>4500</v>
      </c>
      <c r="AB95" s="26">
        <f t="shared" si="114"/>
        <v>4500</v>
      </c>
      <c r="AC95" s="26">
        <f t="shared" si="115"/>
        <v>4500</v>
      </c>
      <c r="AD95" s="26">
        <f t="shared" si="116"/>
        <v>4500</v>
      </c>
      <c r="AE95" s="26">
        <f t="shared" si="117"/>
        <v>4500</v>
      </c>
      <c r="AF95" s="26">
        <f t="shared" si="118"/>
        <v>4500</v>
      </c>
      <c r="AH95" s="26">
        <f t="shared" si="104"/>
        <v>54000</v>
      </c>
      <c r="AI95" s="26">
        <f t="shared" si="105"/>
        <v>54000</v>
      </c>
    </row>
    <row r="96" spans="2:35" hidden="1" outlineLevel="1" x14ac:dyDescent="0.45">
      <c r="B96" s="59" t="s">
        <v>41</v>
      </c>
      <c r="D96" s="23">
        <v>0</v>
      </c>
      <c r="E96" s="24">
        <f t="shared" si="119"/>
        <v>1</v>
      </c>
      <c r="F96" s="25">
        <v>1</v>
      </c>
      <c r="G96" s="25">
        <v>24</v>
      </c>
      <c r="I96" s="2">
        <v>4500</v>
      </c>
      <c r="J96" s="2">
        <v>4500</v>
      </c>
      <c r="K96" s="2">
        <v>4500</v>
      </c>
      <c r="L96" s="2">
        <v>4500</v>
      </c>
      <c r="M96" s="2">
        <v>4500</v>
      </c>
      <c r="N96" s="2">
        <v>4500</v>
      </c>
      <c r="O96" s="2">
        <v>4500</v>
      </c>
      <c r="P96" s="2">
        <v>4500</v>
      </c>
      <c r="Q96" s="2">
        <v>4500</v>
      </c>
      <c r="R96" s="2">
        <v>4500</v>
      </c>
      <c r="S96" s="2">
        <v>4500</v>
      </c>
      <c r="T96" s="2">
        <v>4500</v>
      </c>
      <c r="U96" s="26">
        <f t="shared" si="107"/>
        <v>4500</v>
      </c>
      <c r="V96" s="26">
        <f t="shared" si="108"/>
        <v>4500</v>
      </c>
      <c r="W96" s="26">
        <f t="shared" si="109"/>
        <v>4500</v>
      </c>
      <c r="X96" s="26">
        <f t="shared" si="110"/>
        <v>4500</v>
      </c>
      <c r="Y96" s="26">
        <f t="shared" si="111"/>
        <v>4500</v>
      </c>
      <c r="Z96" s="26">
        <f t="shared" si="112"/>
        <v>4500</v>
      </c>
      <c r="AA96" s="26">
        <f t="shared" si="113"/>
        <v>4500</v>
      </c>
      <c r="AB96" s="26">
        <f t="shared" si="114"/>
        <v>4500</v>
      </c>
      <c r="AC96" s="26">
        <f t="shared" si="115"/>
        <v>4500</v>
      </c>
      <c r="AD96" s="26">
        <f t="shared" si="116"/>
        <v>4500</v>
      </c>
      <c r="AE96" s="26">
        <f t="shared" si="117"/>
        <v>4500</v>
      </c>
      <c r="AF96" s="26">
        <f t="shared" si="118"/>
        <v>4500</v>
      </c>
      <c r="AH96" s="26">
        <f t="shared" si="104"/>
        <v>54000</v>
      </c>
      <c r="AI96" s="26">
        <f t="shared" si="105"/>
        <v>54000</v>
      </c>
    </row>
    <row r="97" spans="2:35" hidden="1" outlineLevel="1" x14ac:dyDescent="0.45">
      <c r="B97" s="61">
        <v>16</v>
      </c>
      <c r="D97" s="23">
        <v>0</v>
      </c>
      <c r="E97" s="24">
        <f t="shared" ref="E97:E106" si="120">1-D97</f>
        <v>1</v>
      </c>
      <c r="F97" s="25">
        <v>1</v>
      </c>
      <c r="G97" s="25">
        <v>24</v>
      </c>
      <c r="I97" s="2">
        <v>0</v>
      </c>
      <c r="J97" s="2">
        <v>0</v>
      </c>
      <c r="K97" s="2">
        <v>0</v>
      </c>
      <c r="L97" s="2">
        <v>0</v>
      </c>
      <c r="M97" s="2">
        <v>0</v>
      </c>
      <c r="N97" s="2">
        <v>0</v>
      </c>
      <c r="O97" s="2">
        <v>0</v>
      </c>
      <c r="P97" s="2">
        <v>0</v>
      </c>
      <c r="Q97" s="2">
        <v>0</v>
      </c>
      <c r="R97" s="2">
        <v>0</v>
      </c>
      <c r="S97" s="2">
        <v>0</v>
      </c>
      <c r="T97" s="2">
        <v>0</v>
      </c>
      <c r="U97" s="26">
        <f t="shared" si="107"/>
        <v>0</v>
      </c>
      <c r="V97" s="26">
        <f t="shared" si="108"/>
        <v>0</v>
      </c>
      <c r="W97" s="26">
        <f t="shared" si="109"/>
        <v>0</v>
      </c>
      <c r="X97" s="26">
        <f t="shared" si="110"/>
        <v>0</v>
      </c>
      <c r="Y97" s="26">
        <f t="shared" si="111"/>
        <v>0</v>
      </c>
      <c r="Z97" s="26">
        <f t="shared" si="112"/>
        <v>0</v>
      </c>
      <c r="AA97" s="26">
        <f t="shared" si="113"/>
        <v>0</v>
      </c>
      <c r="AB97" s="26">
        <f t="shared" si="114"/>
        <v>0</v>
      </c>
      <c r="AC97" s="26">
        <f t="shared" si="115"/>
        <v>0</v>
      </c>
      <c r="AD97" s="26">
        <f t="shared" si="116"/>
        <v>0</v>
      </c>
      <c r="AE97" s="26">
        <f t="shared" si="117"/>
        <v>0</v>
      </c>
      <c r="AF97" s="26">
        <f t="shared" si="118"/>
        <v>0</v>
      </c>
      <c r="AH97" s="26">
        <f t="shared" si="104"/>
        <v>0</v>
      </c>
      <c r="AI97" s="26">
        <f t="shared" si="105"/>
        <v>0</v>
      </c>
    </row>
    <row r="98" spans="2:35" hidden="1" outlineLevel="1" x14ac:dyDescent="0.45">
      <c r="B98" s="61">
        <f>+B97+1</f>
        <v>17</v>
      </c>
      <c r="D98" s="23">
        <v>0</v>
      </c>
      <c r="E98" s="24">
        <f t="shared" si="120"/>
        <v>1</v>
      </c>
      <c r="F98" s="25">
        <v>1</v>
      </c>
      <c r="G98" s="25">
        <v>24</v>
      </c>
      <c r="I98" s="2">
        <v>0</v>
      </c>
      <c r="J98" s="2">
        <v>0</v>
      </c>
      <c r="K98" s="2">
        <v>0</v>
      </c>
      <c r="L98" s="2">
        <v>0</v>
      </c>
      <c r="M98" s="2">
        <v>0</v>
      </c>
      <c r="N98" s="2">
        <v>0</v>
      </c>
      <c r="O98" s="2">
        <v>0</v>
      </c>
      <c r="P98" s="2">
        <v>0</v>
      </c>
      <c r="Q98" s="2">
        <v>0</v>
      </c>
      <c r="R98" s="2">
        <v>0</v>
      </c>
      <c r="S98" s="2">
        <v>0</v>
      </c>
      <c r="T98" s="2">
        <v>0</v>
      </c>
      <c r="U98" s="26">
        <f t="shared" si="107"/>
        <v>0</v>
      </c>
      <c r="V98" s="26">
        <f t="shared" si="108"/>
        <v>0</v>
      </c>
      <c r="W98" s="26">
        <f t="shared" si="109"/>
        <v>0</v>
      </c>
      <c r="X98" s="26">
        <f t="shared" si="110"/>
        <v>0</v>
      </c>
      <c r="Y98" s="26">
        <f t="shared" si="111"/>
        <v>0</v>
      </c>
      <c r="Z98" s="26">
        <f t="shared" si="112"/>
        <v>0</v>
      </c>
      <c r="AA98" s="26">
        <f t="shared" si="113"/>
        <v>0</v>
      </c>
      <c r="AB98" s="26">
        <f t="shared" si="114"/>
        <v>0</v>
      </c>
      <c r="AC98" s="26">
        <f t="shared" si="115"/>
        <v>0</v>
      </c>
      <c r="AD98" s="26">
        <f t="shared" si="116"/>
        <v>0</v>
      </c>
      <c r="AE98" s="26">
        <f t="shared" si="117"/>
        <v>0</v>
      </c>
      <c r="AF98" s="26">
        <f t="shared" si="118"/>
        <v>0</v>
      </c>
      <c r="AH98" s="26">
        <f t="shared" si="104"/>
        <v>0</v>
      </c>
      <c r="AI98" s="26">
        <f t="shared" si="105"/>
        <v>0</v>
      </c>
    </row>
    <row r="99" spans="2:35" hidden="1" outlineLevel="1" x14ac:dyDescent="0.45">
      <c r="B99" s="61">
        <f t="shared" ref="B99:B106" si="121">+B98+1</f>
        <v>18</v>
      </c>
      <c r="D99" s="23">
        <v>0</v>
      </c>
      <c r="E99" s="24">
        <f t="shared" si="120"/>
        <v>1</v>
      </c>
      <c r="F99" s="25">
        <v>1</v>
      </c>
      <c r="G99" s="25">
        <v>24</v>
      </c>
      <c r="I99" s="2">
        <v>0</v>
      </c>
      <c r="J99" s="2">
        <v>0</v>
      </c>
      <c r="K99" s="2">
        <v>0</v>
      </c>
      <c r="L99" s="2">
        <v>0</v>
      </c>
      <c r="M99" s="2">
        <v>0</v>
      </c>
      <c r="N99" s="2">
        <v>0</v>
      </c>
      <c r="O99" s="2">
        <v>0</v>
      </c>
      <c r="P99" s="2">
        <v>0</v>
      </c>
      <c r="Q99" s="2">
        <v>0</v>
      </c>
      <c r="R99" s="2">
        <v>0</v>
      </c>
      <c r="S99" s="2">
        <v>0</v>
      </c>
      <c r="T99" s="2">
        <v>0</v>
      </c>
      <c r="U99" s="26">
        <f t="shared" si="107"/>
        <v>0</v>
      </c>
      <c r="V99" s="26">
        <f t="shared" si="108"/>
        <v>0</v>
      </c>
      <c r="W99" s="26">
        <f t="shared" si="109"/>
        <v>0</v>
      </c>
      <c r="X99" s="26">
        <f t="shared" si="110"/>
        <v>0</v>
      </c>
      <c r="Y99" s="26">
        <f t="shared" si="111"/>
        <v>0</v>
      </c>
      <c r="Z99" s="26">
        <f t="shared" si="112"/>
        <v>0</v>
      </c>
      <c r="AA99" s="26">
        <f t="shared" si="113"/>
        <v>0</v>
      </c>
      <c r="AB99" s="26">
        <f t="shared" si="114"/>
        <v>0</v>
      </c>
      <c r="AC99" s="26">
        <f t="shared" si="115"/>
        <v>0</v>
      </c>
      <c r="AD99" s="26">
        <f t="shared" si="116"/>
        <v>0</v>
      </c>
      <c r="AE99" s="26">
        <f t="shared" si="117"/>
        <v>0</v>
      </c>
      <c r="AF99" s="26">
        <f t="shared" si="118"/>
        <v>0</v>
      </c>
      <c r="AH99" s="26">
        <f t="shared" si="104"/>
        <v>0</v>
      </c>
      <c r="AI99" s="26">
        <f t="shared" si="105"/>
        <v>0</v>
      </c>
    </row>
    <row r="100" spans="2:35" hidden="1" outlineLevel="1" x14ac:dyDescent="0.45">
      <c r="B100" s="61">
        <f t="shared" si="121"/>
        <v>19</v>
      </c>
      <c r="D100" s="23">
        <v>0</v>
      </c>
      <c r="E100" s="24">
        <f t="shared" si="120"/>
        <v>1</v>
      </c>
      <c r="F100" s="25">
        <v>1</v>
      </c>
      <c r="G100" s="25">
        <v>24</v>
      </c>
      <c r="I100" s="2">
        <v>0</v>
      </c>
      <c r="J100" s="2">
        <v>0</v>
      </c>
      <c r="K100" s="2">
        <v>0</v>
      </c>
      <c r="L100" s="2">
        <v>0</v>
      </c>
      <c r="M100" s="2">
        <v>0</v>
      </c>
      <c r="N100" s="2">
        <v>0</v>
      </c>
      <c r="O100" s="2">
        <v>0</v>
      </c>
      <c r="P100" s="2">
        <v>0</v>
      </c>
      <c r="Q100" s="2">
        <v>0</v>
      </c>
      <c r="R100" s="2">
        <v>0</v>
      </c>
      <c r="S100" s="2">
        <v>0</v>
      </c>
      <c r="T100" s="2">
        <v>0</v>
      </c>
      <c r="U100" s="26">
        <f t="shared" si="107"/>
        <v>0</v>
      </c>
      <c r="V100" s="26">
        <f t="shared" si="108"/>
        <v>0</v>
      </c>
      <c r="W100" s="26">
        <f t="shared" si="109"/>
        <v>0</v>
      </c>
      <c r="X100" s="26">
        <f t="shared" si="110"/>
        <v>0</v>
      </c>
      <c r="Y100" s="26">
        <f t="shared" si="111"/>
        <v>0</v>
      </c>
      <c r="Z100" s="26">
        <f t="shared" si="112"/>
        <v>0</v>
      </c>
      <c r="AA100" s="26">
        <f t="shared" si="113"/>
        <v>0</v>
      </c>
      <c r="AB100" s="26">
        <f t="shared" si="114"/>
        <v>0</v>
      </c>
      <c r="AC100" s="26">
        <f t="shared" si="115"/>
        <v>0</v>
      </c>
      <c r="AD100" s="26">
        <f t="shared" si="116"/>
        <v>0</v>
      </c>
      <c r="AE100" s="26">
        <f t="shared" si="117"/>
        <v>0</v>
      </c>
      <c r="AF100" s="26">
        <f t="shared" si="118"/>
        <v>0</v>
      </c>
      <c r="AH100" s="26">
        <f t="shared" si="104"/>
        <v>0</v>
      </c>
      <c r="AI100" s="26">
        <f t="shared" si="105"/>
        <v>0</v>
      </c>
    </row>
    <row r="101" spans="2:35" hidden="1" outlineLevel="1" x14ac:dyDescent="0.45">
      <c r="B101" s="61">
        <f t="shared" si="121"/>
        <v>20</v>
      </c>
      <c r="D101" s="23">
        <v>0</v>
      </c>
      <c r="E101" s="24">
        <f t="shared" si="120"/>
        <v>1</v>
      </c>
      <c r="F101" s="25">
        <v>1</v>
      </c>
      <c r="G101" s="25">
        <v>24</v>
      </c>
      <c r="I101" s="2">
        <v>0</v>
      </c>
      <c r="J101" s="2">
        <v>0</v>
      </c>
      <c r="K101" s="2">
        <v>0</v>
      </c>
      <c r="L101" s="2">
        <v>0</v>
      </c>
      <c r="M101" s="2">
        <v>0</v>
      </c>
      <c r="N101" s="2">
        <v>0</v>
      </c>
      <c r="O101" s="2">
        <v>0</v>
      </c>
      <c r="P101" s="2">
        <v>0</v>
      </c>
      <c r="Q101" s="2">
        <v>0</v>
      </c>
      <c r="R101" s="2">
        <v>0</v>
      </c>
      <c r="S101" s="2">
        <v>0</v>
      </c>
      <c r="T101" s="2">
        <v>0</v>
      </c>
      <c r="U101" s="26">
        <f t="shared" si="107"/>
        <v>0</v>
      </c>
      <c r="V101" s="26">
        <f t="shared" si="108"/>
        <v>0</v>
      </c>
      <c r="W101" s="26">
        <f t="shared" si="109"/>
        <v>0</v>
      </c>
      <c r="X101" s="26">
        <f t="shared" si="110"/>
        <v>0</v>
      </c>
      <c r="Y101" s="26">
        <f t="shared" si="111"/>
        <v>0</v>
      </c>
      <c r="Z101" s="26">
        <f t="shared" si="112"/>
        <v>0</v>
      </c>
      <c r="AA101" s="26">
        <f t="shared" si="113"/>
        <v>0</v>
      </c>
      <c r="AB101" s="26">
        <f t="shared" si="114"/>
        <v>0</v>
      </c>
      <c r="AC101" s="26">
        <f t="shared" si="115"/>
        <v>0</v>
      </c>
      <c r="AD101" s="26">
        <f t="shared" si="116"/>
        <v>0</v>
      </c>
      <c r="AE101" s="26">
        <f t="shared" si="117"/>
        <v>0</v>
      </c>
      <c r="AF101" s="26">
        <f t="shared" si="118"/>
        <v>0</v>
      </c>
      <c r="AH101" s="26">
        <f t="shared" si="104"/>
        <v>0</v>
      </c>
      <c r="AI101" s="26">
        <f t="shared" si="105"/>
        <v>0</v>
      </c>
    </row>
    <row r="102" spans="2:35" hidden="1" outlineLevel="1" x14ac:dyDescent="0.45">
      <c r="B102" s="61">
        <f t="shared" si="121"/>
        <v>21</v>
      </c>
      <c r="D102" s="23">
        <v>0</v>
      </c>
      <c r="E102" s="24">
        <f t="shared" si="120"/>
        <v>1</v>
      </c>
      <c r="F102" s="25">
        <v>1</v>
      </c>
      <c r="G102" s="25">
        <v>24</v>
      </c>
      <c r="I102" s="2">
        <v>0</v>
      </c>
      <c r="J102" s="2">
        <v>0</v>
      </c>
      <c r="K102" s="2">
        <v>0</v>
      </c>
      <c r="L102" s="2">
        <v>0</v>
      </c>
      <c r="M102" s="2">
        <v>0</v>
      </c>
      <c r="N102" s="2">
        <v>0</v>
      </c>
      <c r="O102" s="2">
        <v>0</v>
      </c>
      <c r="P102" s="2">
        <v>0</v>
      </c>
      <c r="Q102" s="2">
        <v>0</v>
      </c>
      <c r="R102" s="2">
        <v>0</v>
      </c>
      <c r="S102" s="2">
        <v>0</v>
      </c>
      <c r="T102" s="2">
        <v>0</v>
      </c>
      <c r="U102" s="26">
        <f t="shared" si="107"/>
        <v>0</v>
      </c>
      <c r="V102" s="26">
        <f t="shared" si="108"/>
        <v>0</v>
      </c>
      <c r="W102" s="26">
        <f t="shared" si="109"/>
        <v>0</v>
      </c>
      <c r="X102" s="26">
        <f t="shared" si="110"/>
        <v>0</v>
      </c>
      <c r="Y102" s="26">
        <f t="shared" si="111"/>
        <v>0</v>
      </c>
      <c r="Z102" s="26">
        <f t="shared" si="112"/>
        <v>0</v>
      </c>
      <c r="AA102" s="26">
        <f t="shared" si="113"/>
        <v>0</v>
      </c>
      <c r="AB102" s="26">
        <f t="shared" si="114"/>
        <v>0</v>
      </c>
      <c r="AC102" s="26">
        <f t="shared" si="115"/>
        <v>0</v>
      </c>
      <c r="AD102" s="26">
        <f t="shared" si="116"/>
        <v>0</v>
      </c>
      <c r="AE102" s="26">
        <f t="shared" si="117"/>
        <v>0</v>
      </c>
      <c r="AF102" s="26">
        <f t="shared" si="118"/>
        <v>0</v>
      </c>
      <c r="AH102" s="26">
        <f t="shared" si="104"/>
        <v>0</v>
      </c>
      <c r="AI102" s="26">
        <f t="shared" si="105"/>
        <v>0</v>
      </c>
    </row>
    <row r="103" spans="2:35" hidden="1" outlineLevel="1" x14ac:dyDescent="0.45">
      <c r="B103" s="61">
        <f t="shared" si="121"/>
        <v>22</v>
      </c>
      <c r="D103" s="23">
        <v>0</v>
      </c>
      <c r="E103" s="24">
        <f t="shared" si="120"/>
        <v>1</v>
      </c>
      <c r="F103" s="25">
        <v>1</v>
      </c>
      <c r="G103" s="25">
        <v>24</v>
      </c>
      <c r="I103" s="2">
        <v>0</v>
      </c>
      <c r="J103" s="2">
        <v>0</v>
      </c>
      <c r="K103" s="2">
        <v>0</v>
      </c>
      <c r="L103" s="2">
        <v>0</v>
      </c>
      <c r="M103" s="2">
        <v>0</v>
      </c>
      <c r="N103" s="2">
        <v>0</v>
      </c>
      <c r="O103" s="2">
        <v>0</v>
      </c>
      <c r="P103" s="2">
        <v>0</v>
      </c>
      <c r="Q103" s="2">
        <v>0</v>
      </c>
      <c r="R103" s="2">
        <v>0</v>
      </c>
      <c r="S103" s="2">
        <v>0</v>
      </c>
      <c r="T103" s="2">
        <v>0</v>
      </c>
      <c r="U103" s="26">
        <f t="shared" si="107"/>
        <v>0</v>
      </c>
      <c r="V103" s="26">
        <f t="shared" si="108"/>
        <v>0</v>
      </c>
      <c r="W103" s="26">
        <f t="shared" si="109"/>
        <v>0</v>
      </c>
      <c r="X103" s="26">
        <f t="shared" si="110"/>
        <v>0</v>
      </c>
      <c r="Y103" s="26">
        <f t="shared" si="111"/>
        <v>0</v>
      </c>
      <c r="Z103" s="26">
        <f t="shared" si="112"/>
        <v>0</v>
      </c>
      <c r="AA103" s="26">
        <f t="shared" si="113"/>
        <v>0</v>
      </c>
      <c r="AB103" s="26">
        <f t="shared" si="114"/>
        <v>0</v>
      </c>
      <c r="AC103" s="26">
        <f t="shared" si="115"/>
        <v>0</v>
      </c>
      <c r="AD103" s="26">
        <f t="shared" si="116"/>
        <v>0</v>
      </c>
      <c r="AE103" s="26">
        <f t="shared" si="117"/>
        <v>0</v>
      </c>
      <c r="AF103" s="26">
        <f t="shared" si="118"/>
        <v>0</v>
      </c>
      <c r="AH103" s="26">
        <f t="shared" si="104"/>
        <v>0</v>
      </c>
      <c r="AI103" s="26">
        <f t="shared" si="105"/>
        <v>0</v>
      </c>
    </row>
    <row r="104" spans="2:35" hidden="1" outlineLevel="1" x14ac:dyDescent="0.45">
      <c r="B104" s="61">
        <f t="shared" si="121"/>
        <v>23</v>
      </c>
      <c r="D104" s="23">
        <v>0</v>
      </c>
      <c r="E104" s="24">
        <f t="shared" si="120"/>
        <v>1</v>
      </c>
      <c r="F104" s="25">
        <v>1</v>
      </c>
      <c r="G104" s="25">
        <v>24</v>
      </c>
      <c r="I104" s="2">
        <v>0</v>
      </c>
      <c r="J104" s="2">
        <v>0</v>
      </c>
      <c r="K104" s="2">
        <v>0</v>
      </c>
      <c r="L104" s="2">
        <v>0</v>
      </c>
      <c r="M104" s="2">
        <v>0</v>
      </c>
      <c r="N104" s="2">
        <v>0</v>
      </c>
      <c r="O104" s="2">
        <v>0</v>
      </c>
      <c r="P104" s="2">
        <v>0</v>
      </c>
      <c r="Q104" s="2">
        <v>0</v>
      </c>
      <c r="R104" s="2">
        <v>0</v>
      </c>
      <c r="S104" s="2">
        <v>0</v>
      </c>
      <c r="T104" s="2">
        <v>0</v>
      </c>
      <c r="U104" s="26">
        <f t="shared" si="107"/>
        <v>0</v>
      </c>
      <c r="V104" s="26">
        <f t="shared" si="108"/>
        <v>0</v>
      </c>
      <c r="W104" s="26">
        <f t="shared" si="109"/>
        <v>0</v>
      </c>
      <c r="X104" s="26">
        <f t="shared" si="110"/>
        <v>0</v>
      </c>
      <c r="Y104" s="26">
        <f t="shared" si="111"/>
        <v>0</v>
      </c>
      <c r="Z104" s="26">
        <f t="shared" si="112"/>
        <v>0</v>
      </c>
      <c r="AA104" s="26">
        <f t="shared" si="113"/>
        <v>0</v>
      </c>
      <c r="AB104" s="26">
        <f t="shared" si="114"/>
        <v>0</v>
      </c>
      <c r="AC104" s="26">
        <f t="shared" si="115"/>
        <v>0</v>
      </c>
      <c r="AD104" s="26">
        <f t="shared" si="116"/>
        <v>0</v>
      </c>
      <c r="AE104" s="26">
        <f t="shared" si="117"/>
        <v>0</v>
      </c>
      <c r="AF104" s="26">
        <f t="shared" si="118"/>
        <v>0</v>
      </c>
      <c r="AH104" s="26">
        <f t="shared" si="104"/>
        <v>0</v>
      </c>
      <c r="AI104" s="26">
        <f t="shared" si="105"/>
        <v>0</v>
      </c>
    </row>
    <row r="105" spans="2:35" hidden="1" outlineLevel="1" x14ac:dyDescent="0.45">
      <c r="B105" s="61">
        <f t="shared" si="121"/>
        <v>24</v>
      </c>
      <c r="D105" s="23">
        <v>0</v>
      </c>
      <c r="E105" s="24">
        <f t="shared" si="120"/>
        <v>1</v>
      </c>
      <c r="F105" s="25">
        <v>1</v>
      </c>
      <c r="G105" s="25">
        <v>24</v>
      </c>
      <c r="I105" s="2">
        <v>0</v>
      </c>
      <c r="J105" s="2">
        <v>0</v>
      </c>
      <c r="K105" s="2">
        <v>0</v>
      </c>
      <c r="L105" s="2">
        <v>0</v>
      </c>
      <c r="M105" s="2">
        <v>0</v>
      </c>
      <c r="N105" s="2">
        <v>0</v>
      </c>
      <c r="O105" s="2">
        <v>0</v>
      </c>
      <c r="P105" s="2">
        <v>0</v>
      </c>
      <c r="Q105" s="2">
        <v>0</v>
      </c>
      <c r="R105" s="2">
        <v>0</v>
      </c>
      <c r="S105" s="2">
        <v>0</v>
      </c>
      <c r="T105" s="2">
        <v>0</v>
      </c>
      <c r="U105" s="26">
        <f t="shared" si="107"/>
        <v>0</v>
      </c>
      <c r="V105" s="26">
        <f t="shared" si="108"/>
        <v>0</v>
      </c>
      <c r="W105" s="26">
        <f t="shared" si="109"/>
        <v>0</v>
      </c>
      <c r="X105" s="26">
        <f t="shared" si="110"/>
        <v>0</v>
      </c>
      <c r="Y105" s="26">
        <f t="shared" si="111"/>
        <v>0</v>
      </c>
      <c r="Z105" s="26">
        <f t="shared" si="112"/>
        <v>0</v>
      </c>
      <c r="AA105" s="26">
        <f t="shared" si="113"/>
        <v>0</v>
      </c>
      <c r="AB105" s="26">
        <f t="shared" si="114"/>
        <v>0</v>
      </c>
      <c r="AC105" s="26">
        <f t="shared" si="115"/>
        <v>0</v>
      </c>
      <c r="AD105" s="26">
        <f t="shared" si="116"/>
        <v>0</v>
      </c>
      <c r="AE105" s="26">
        <f t="shared" si="117"/>
        <v>0</v>
      </c>
      <c r="AF105" s="26">
        <f t="shared" si="118"/>
        <v>0</v>
      </c>
      <c r="AH105" s="26">
        <f t="shared" si="104"/>
        <v>0</v>
      </c>
      <c r="AI105" s="26">
        <f t="shared" si="105"/>
        <v>0</v>
      </c>
    </row>
    <row r="106" spans="2:35" hidden="1" outlineLevel="1" x14ac:dyDescent="0.45">
      <c r="B106" s="61">
        <f t="shared" si="121"/>
        <v>25</v>
      </c>
      <c r="D106" s="23">
        <v>0</v>
      </c>
      <c r="E106" s="24">
        <f t="shared" si="120"/>
        <v>1</v>
      </c>
      <c r="F106" s="25">
        <v>1</v>
      </c>
      <c r="G106" s="25">
        <v>24</v>
      </c>
      <c r="I106" s="2">
        <v>0</v>
      </c>
      <c r="J106" s="2">
        <v>0</v>
      </c>
      <c r="K106" s="2">
        <v>0</v>
      </c>
      <c r="L106" s="2">
        <v>0</v>
      </c>
      <c r="M106" s="2">
        <v>0</v>
      </c>
      <c r="N106" s="2">
        <v>0</v>
      </c>
      <c r="O106" s="2">
        <v>0</v>
      </c>
      <c r="P106" s="2">
        <v>0</v>
      </c>
      <c r="Q106" s="2">
        <v>0</v>
      </c>
      <c r="R106" s="2">
        <v>0</v>
      </c>
      <c r="S106" s="2">
        <v>0</v>
      </c>
      <c r="T106" s="2">
        <v>0</v>
      </c>
      <c r="U106" s="26">
        <f t="shared" si="107"/>
        <v>0</v>
      </c>
      <c r="V106" s="26">
        <f t="shared" si="108"/>
        <v>0</v>
      </c>
      <c r="W106" s="26">
        <f t="shared" si="109"/>
        <v>0</v>
      </c>
      <c r="X106" s="26">
        <f t="shared" si="110"/>
        <v>0</v>
      </c>
      <c r="Y106" s="26">
        <f t="shared" si="111"/>
        <v>0</v>
      </c>
      <c r="Z106" s="26">
        <f t="shared" si="112"/>
        <v>0</v>
      </c>
      <c r="AA106" s="26">
        <f t="shared" si="113"/>
        <v>0</v>
      </c>
      <c r="AB106" s="26">
        <f t="shared" si="114"/>
        <v>0</v>
      </c>
      <c r="AC106" s="26">
        <f t="shared" si="115"/>
        <v>0</v>
      </c>
      <c r="AD106" s="26">
        <f t="shared" si="116"/>
        <v>0</v>
      </c>
      <c r="AE106" s="26">
        <f t="shared" si="117"/>
        <v>0</v>
      </c>
      <c r="AF106" s="26">
        <f t="shared" si="118"/>
        <v>0</v>
      </c>
      <c r="AH106" s="26">
        <f t="shared" si="104"/>
        <v>0</v>
      </c>
      <c r="AI106" s="26">
        <f t="shared" si="105"/>
        <v>0</v>
      </c>
    </row>
    <row r="107" spans="2:35" s="27" customFormat="1" collapsed="1" x14ac:dyDescent="0.45">
      <c r="B107" s="50" t="s">
        <v>31</v>
      </c>
      <c r="D107" s="32"/>
      <c r="E107" s="33"/>
      <c r="F107" s="34"/>
      <c r="G107" s="34"/>
      <c r="I107" s="19">
        <f>SUBTOTAL(9,I82:I106)</f>
        <v>131000</v>
      </c>
      <c r="J107" s="19">
        <f t="shared" ref="J107:AF107" si="122">SUBTOTAL(9,J82:J106)</f>
        <v>131000</v>
      </c>
      <c r="K107" s="19">
        <f t="shared" si="122"/>
        <v>131000</v>
      </c>
      <c r="L107" s="19">
        <f t="shared" si="122"/>
        <v>131000</v>
      </c>
      <c r="M107" s="19">
        <f t="shared" si="122"/>
        <v>131000</v>
      </c>
      <c r="N107" s="19">
        <f t="shared" si="122"/>
        <v>131000</v>
      </c>
      <c r="O107" s="19">
        <f t="shared" si="122"/>
        <v>131000</v>
      </c>
      <c r="P107" s="19">
        <f t="shared" si="122"/>
        <v>131000</v>
      </c>
      <c r="Q107" s="19">
        <f t="shared" si="122"/>
        <v>131000</v>
      </c>
      <c r="R107" s="19">
        <f t="shared" si="122"/>
        <v>131000</v>
      </c>
      <c r="S107" s="19">
        <f t="shared" si="122"/>
        <v>131000</v>
      </c>
      <c r="T107" s="19">
        <f t="shared" si="122"/>
        <v>131000</v>
      </c>
      <c r="U107" s="19">
        <f t="shared" si="122"/>
        <v>131000</v>
      </c>
      <c r="V107" s="19">
        <f t="shared" si="122"/>
        <v>131000</v>
      </c>
      <c r="W107" s="19">
        <f t="shared" si="122"/>
        <v>125375</v>
      </c>
      <c r="X107" s="19">
        <f t="shared" si="122"/>
        <v>120441.40625</v>
      </c>
      <c r="Y107" s="19">
        <f t="shared" si="122"/>
        <v>120441.40625</v>
      </c>
      <c r="Z107" s="19">
        <f t="shared" si="122"/>
        <v>121437.5</v>
      </c>
      <c r="AA107" s="19">
        <f t="shared" si="122"/>
        <v>121437.5</v>
      </c>
      <c r="AB107" s="19">
        <f t="shared" si="122"/>
        <v>121437.5</v>
      </c>
      <c r="AC107" s="19">
        <f t="shared" si="122"/>
        <v>124812.5</v>
      </c>
      <c r="AD107" s="19">
        <f t="shared" si="122"/>
        <v>125375</v>
      </c>
      <c r="AE107" s="19">
        <f t="shared" si="122"/>
        <v>125937.5</v>
      </c>
      <c r="AF107" s="19">
        <f t="shared" si="122"/>
        <v>127062.5</v>
      </c>
      <c r="AH107" s="19">
        <f t="shared" ref="AH107" si="123">SUBTOTAL(9,AH82:AH106)</f>
        <v>1572000</v>
      </c>
      <c r="AI107" s="19">
        <f t="shared" ref="AI107" si="124">SUBTOTAL(9,AI82:AI106)</f>
        <v>1495757.8125</v>
      </c>
    </row>
    <row r="108" spans="2:35" ht="3" customHeight="1" x14ac:dyDescent="0.45">
      <c r="B108" s="17"/>
      <c r="D108" s="32"/>
      <c r="E108" s="33"/>
      <c r="F108" s="34"/>
      <c r="G108" s="34"/>
      <c r="H108" s="27"/>
    </row>
    <row r="109" spans="2:35" ht="14.35" customHeight="1" x14ac:dyDescent="0.45">
      <c r="B109" s="6" t="s">
        <v>53</v>
      </c>
      <c r="C109" s="6"/>
      <c r="D109" s="21"/>
      <c r="E109" s="21"/>
      <c r="F109" s="21"/>
      <c r="G109" s="21"/>
      <c r="H109" s="6"/>
      <c r="I109" s="6"/>
      <c r="J109" s="6"/>
      <c r="K109" s="6"/>
      <c r="L109" s="6"/>
      <c r="M109" s="6"/>
      <c r="N109" s="6"/>
      <c r="O109" s="6"/>
      <c r="P109" s="6"/>
      <c r="Q109" s="6"/>
      <c r="R109" s="6"/>
      <c r="S109" s="6"/>
      <c r="T109" s="6" t="s">
        <v>4</v>
      </c>
      <c r="U109" s="6"/>
      <c r="V109" s="6"/>
      <c r="W109" s="6"/>
      <c r="X109" s="6"/>
      <c r="Y109" s="6"/>
      <c r="Z109" s="6"/>
      <c r="AA109" s="6"/>
      <c r="AB109" s="6"/>
      <c r="AC109" s="6"/>
      <c r="AD109" s="6"/>
      <c r="AE109" s="6"/>
      <c r="AF109" s="6" t="s">
        <v>4</v>
      </c>
      <c r="AH109" s="6"/>
      <c r="AI109" s="6"/>
    </row>
    <row r="110" spans="2:35" s="27" customFormat="1" ht="3" hidden="1" customHeight="1" outlineLevel="1" x14ac:dyDescent="0.45">
      <c r="B110" s="49"/>
      <c r="D110" s="28"/>
      <c r="E110" s="28"/>
      <c r="F110" s="28"/>
      <c r="G110" s="28"/>
    </row>
    <row r="111" spans="2:35" ht="14.35" hidden="1" customHeight="1" outlineLevel="1" x14ac:dyDescent="0.45">
      <c r="B111" s="62" t="str">
        <f t="shared" ref="B111:B135" si="125">B82</f>
        <v>Payroll</v>
      </c>
      <c r="D111" s="32"/>
      <c r="E111" s="33"/>
      <c r="F111" s="34"/>
      <c r="G111" s="34"/>
      <c r="H111" s="27"/>
      <c r="I111" s="47"/>
      <c r="J111" s="47"/>
      <c r="K111" s="47"/>
      <c r="L111" s="47"/>
      <c r="M111" s="47"/>
      <c r="N111" s="47"/>
      <c r="O111" s="47"/>
      <c r="P111" s="47"/>
      <c r="Q111" s="47"/>
      <c r="R111" s="47"/>
      <c r="S111" s="47"/>
      <c r="T111" s="47"/>
      <c r="U111" s="48"/>
      <c r="V111" s="48"/>
      <c r="W111" s="48"/>
      <c r="X111" s="48"/>
      <c r="Y111" s="48"/>
      <c r="Z111" s="48"/>
      <c r="AA111" s="48"/>
      <c r="AB111" s="48"/>
      <c r="AC111" s="48"/>
      <c r="AD111" s="48"/>
      <c r="AE111" s="48"/>
      <c r="AF111" s="48"/>
      <c r="AH111" s="47"/>
      <c r="AI111" s="48"/>
    </row>
    <row r="112" spans="2:35" ht="14.35" hidden="1" customHeight="1" outlineLevel="1" x14ac:dyDescent="0.45">
      <c r="B112" s="62" t="str">
        <f t="shared" si="125"/>
        <v>Rent</v>
      </c>
      <c r="D112" s="32"/>
      <c r="E112" s="33"/>
      <c r="F112" s="34"/>
      <c r="G112" s="34"/>
      <c r="H112" s="27"/>
      <c r="I112" s="20">
        <f t="shared" ref="I112:T112" si="126">IFERROR(I83/I$15,"NA")</f>
        <v>6.2500000000000003E-3</v>
      </c>
      <c r="J112" s="20">
        <f t="shared" si="126"/>
        <v>6.2500000000000003E-3</v>
      </c>
      <c r="K112" s="20">
        <f t="shared" si="126"/>
        <v>6.2500000000000003E-3</v>
      </c>
      <c r="L112" s="20">
        <f t="shared" si="126"/>
        <v>6.2500000000000003E-3</v>
      </c>
      <c r="M112" s="20">
        <f t="shared" si="126"/>
        <v>6.2500000000000003E-3</v>
      </c>
      <c r="N112" s="20">
        <f t="shared" si="126"/>
        <v>6.2500000000000003E-3</v>
      </c>
      <c r="O112" s="20">
        <f t="shared" si="126"/>
        <v>6.2500000000000003E-3</v>
      </c>
      <c r="P112" s="20">
        <f t="shared" si="126"/>
        <v>6.2500000000000003E-3</v>
      </c>
      <c r="Q112" s="20">
        <f t="shared" si="126"/>
        <v>6.2500000000000003E-3</v>
      </c>
      <c r="R112" s="20">
        <f t="shared" si="126"/>
        <v>6.2500000000000003E-3</v>
      </c>
      <c r="S112" s="20">
        <f t="shared" si="126"/>
        <v>6.2500000000000003E-3</v>
      </c>
      <c r="T112" s="20">
        <f t="shared" si="126"/>
        <v>6.2500000000000003E-3</v>
      </c>
      <c r="U112" s="4">
        <f t="shared" ref="U112:AF130" si="127">AVERAGE($I112:$T112)</f>
        <v>6.2499999999999995E-3</v>
      </c>
      <c r="V112" s="4">
        <f t="shared" si="127"/>
        <v>6.2499999999999995E-3</v>
      </c>
      <c r="W112" s="4">
        <f t="shared" si="127"/>
        <v>6.2499999999999995E-3</v>
      </c>
      <c r="X112" s="4">
        <f t="shared" si="127"/>
        <v>6.2499999999999995E-3</v>
      </c>
      <c r="Y112" s="4">
        <f t="shared" si="127"/>
        <v>6.2499999999999995E-3</v>
      </c>
      <c r="Z112" s="4">
        <f t="shared" si="127"/>
        <v>6.2499999999999995E-3</v>
      </c>
      <c r="AA112" s="4">
        <f t="shared" si="127"/>
        <v>6.2499999999999995E-3</v>
      </c>
      <c r="AB112" s="4">
        <f t="shared" si="127"/>
        <v>6.2499999999999995E-3</v>
      </c>
      <c r="AC112" s="4">
        <f t="shared" si="127"/>
        <v>6.2499999999999995E-3</v>
      </c>
      <c r="AD112" s="4">
        <f t="shared" si="127"/>
        <v>6.2499999999999995E-3</v>
      </c>
      <c r="AE112" s="4">
        <f t="shared" si="127"/>
        <v>6.2499999999999995E-3</v>
      </c>
      <c r="AF112" s="4">
        <f t="shared" si="127"/>
        <v>6.2499999999999995E-3</v>
      </c>
      <c r="AH112" s="20">
        <f>IFERROR(AH83/AH$15,"NA")</f>
        <v>6.2500000000000003E-3</v>
      </c>
      <c r="AI112" s="20">
        <f>IFERROR(AI83/AI$15,"NA")</f>
        <v>6.2500000000000003E-3</v>
      </c>
    </row>
    <row r="113" spans="2:35" ht="14.35" hidden="1" customHeight="1" outlineLevel="1" x14ac:dyDescent="0.45">
      <c r="B113" s="62" t="str">
        <f t="shared" si="125"/>
        <v>Utilities</v>
      </c>
      <c r="D113" s="32"/>
      <c r="E113" s="33"/>
      <c r="F113" s="34"/>
      <c r="G113" s="34"/>
      <c r="H113" s="27"/>
      <c r="I113" s="20">
        <f t="shared" ref="I113:T113" si="128">IFERROR(I84/I$15,"NA")</f>
        <v>3.7499999999999999E-3</v>
      </c>
      <c r="J113" s="20">
        <f t="shared" si="128"/>
        <v>3.7499999999999999E-3</v>
      </c>
      <c r="K113" s="20">
        <f t="shared" si="128"/>
        <v>3.7499999999999999E-3</v>
      </c>
      <c r="L113" s="20">
        <f t="shared" si="128"/>
        <v>3.7499999999999999E-3</v>
      </c>
      <c r="M113" s="20">
        <f t="shared" si="128"/>
        <v>3.7499999999999999E-3</v>
      </c>
      <c r="N113" s="20">
        <f t="shared" si="128"/>
        <v>3.7499999999999999E-3</v>
      </c>
      <c r="O113" s="20">
        <f t="shared" si="128"/>
        <v>3.7499999999999999E-3</v>
      </c>
      <c r="P113" s="20">
        <f t="shared" si="128"/>
        <v>3.7499999999999999E-3</v>
      </c>
      <c r="Q113" s="20">
        <f t="shared" si="128"/>
        <v>3.7499999999999999E-3</v>
      </c>
      <c r="R113" s="20">
        <f t="shared" si="128"/>
        <v>3.7499999999999999E-3</v>
      </c>
      <c r="S113" s="20">
        <f t="shared" si="128"/>
        <v>3.7499999999999999E-3</v>
      </c>
      <c r="T113" s="20">
        <f t="shared" si="128"/>
        <v>3.7499999999999999E-3</v>
      </c>
      <c r="U113" s="4">
        <f t="shared" si="127"/>
        <v>3.7500000000000012E-3</v>
      </c>
      <c r="V113" s="4">
        <f t="shared" si="127"/>
        <v>3.7500000000000012E-3</v>
      </c>
      <c r="W113" s="4">
        <f t="shared" si="127"/>
        <v>3.7500000000000012E-3</v>
      </c>
      <c r="X113" s="4">
        <f t="shared" si="127"/>
        <v>3.7500000000000012E-3</v>
      </c>
      <c r="Y113" s="4">
        <f t="shared" si="127"/>
        <v>3.7500000000000012E-3</v>
      </c>
      <c r="Z113" s="4">
        <f t="shared" si="127"/>
        <v>3.7500000000000012E-3</v>
      </c>
      <c r="AA113" s="4">
        <f t="shared" si="127"/>
        <v>3.7500000000000012E-3</v>
      </c>
      <c r="AB113" s="4">
        <f t="shared" si="127"/>
        <v>3.7500000000000012E-3</v>
      </c>
      <c r="AC113" s="4">
        <f t="shared" si="127"/>
        <v>3.7500000000000012E-3</v>
      </c>
      <c r="AD113" s="4">
        <f t="shared" si="127"/>
        <v>3.7500000000000012E-3</v>
      </c>
      <c r="AE113" s="4">
        <f t="shared" si="127"/>
        <v>3.7500000000000012E-3</v>
      </c>
      <c r="AF113" s="4">
        <f t="shared" si="127"/>
        <v>3.7500000000000012E-3</v>
      </c>
      <c r="AH113" s="20">
        <f t="shared" ref="AH113" si="129">IFERROR(AH84/AH$15,"NA")</f>
        <v>3.7499999999999999E-3</v>
      </c>
      <c r="AI113" s="20">
        <f t="shared" ref="AI113" si="130">IFERROR(AI84/AI$15,"NA")</f>
        <v>2.6910807291666665E-3</v>
      </c>
    </row>
    <row r="114" spans="2:35" ht="14.35" hidden="1" customHeight="1" outlineLevel="1" x14ac:dyDescent="0.45">
      <c r="B114" s="62" t="str">
        <f t="shared" si="125"/>
        <v>Advertising</v>
      </c>
      <c r="D114" s="32"/>
      <c r="E114" s="33"/>
      <c r="F114" s="34"/>
      <c r="G114" s="34"/>
      <c r="H114" s="27"/>
      <c r="I114" s="20">
        <f t="shared" ref="I114:T114" si="131">IFERROR(I85/I$15,"NA")</f>
        <v>3.7499999999999999E-3</v>
      </c>
      <c r="J114" s="20">
        <f t="shared" si="131"/>
        <v>3.7499999999999999E-3</v>
      </c>
      <c r="K114" s="20">
        <f t="shared" si="131"/>
        <v>3.7499999999999999E-3</v>
      </c>
      <c r="L114" s="20">
        <f t="shared" si="131"/>
        <v>3.7499999999999999E-3</v>
      </c>
      <c r="M114" s="20">
        <f t="shared" si="131"/>
        <v>3.7499999999999999E-3</v>
      </c>
      <c r="N114" s="20">
        <f t="shared" si="131"/>
        <v>3.7499999999999999E-3</v>
      </c>
      <c r="O114" s="20">
        <f t="shared" si="131"/>
        <v>3.7499999999999999E-3</v>
      </c>
      <c r="P114" s="20">
        <f t="shared" si="131"/>
        <v>3.7499999999999999E-3</v>
      </c>
      <c r="Q114" s="20">
        <f t="shared" si="131"/>
        <v>3.7499999999999999E-3</v>
      </c>
      <c r="R114" s="20">
        <f t="shared" si="131"/>
        <v>3.7499999999999999E-3</v>
      </c>
      <c r="S114" s="20">
        <f t="shared" si="131"/>
        <v>3.7499999999999999E-3</v>
      </c>
      <c r="T114" s="20">
        <f t="shared" si="131"/>
        <v>3.7499999999999999E-3</v>
      </c>
      <c r="U114" s="4">
        <f t="shared" si="127"/>
        <v>3.7500000000000012E-3</v>
      </c>
      <c r="V114" s="4">
        <f t="shared" si="127"/>
        <v>3.7500000000000012E-3</v>
      </c>
      <c r="W114" s="4">
        <f t="shared" si="127"/>
        <v>3.7500000000000012E-3</v>
      </c>
      <c r="X114" s="4">
        <f t="shared" si="127"/>
        <v>3.7500000000000012E-3</v>
      </c>
      <c r="Y114" s="4">
        <f t="shared" si="127"/>
        <v>3.7500000000000012E-3</v>
      </c>
      <c r="Z114" s="4">
        <f t="shared" si="127"/>
        <v>3.7500000000000012E-3</v>
      </c>
      <c r="AA114" s="4">
        <f t="shared" si="127"/>
        <v>3.7500000000000012E-3</v>
      </c>
      <c r="AB114" s="4">
        <f t="shared" si="127"/>
        <v>3.7500000000000012E-3</v>
      </c>
      <c r="AC114" s="4">
        <f t="shared" si="127"/>
        <v>3.7500000000000012E-3</v>
      </c>
      <c r="AD114" s="4">
        <f t="shared" si="127"/>
        <v>3.7500000000000012E-3</v>
      </c>
      <c r="AE114" s="4">
        <f t="shared" si="127"/>
        <v>3.7500000000000012E-3</v>
      </c>
      <c r="AF114" s="4">
        <f t="shared" si="127"/>
        <v>3.7500000000000012E-3</v>
      </c>
      <c r="AH114" s="20">
        <f t="shared" ref="AH114" si="132">IFERROR(AH85/AH$15,"NA")</f>
        <v>3.7499999999999999E-3</v>
      </c>
      <c r="AI114" s="20">
        <f t="shared" ref="AI114" si="133">IFERROR(AI85/AI$15,"NA")</f>
        <v>2.6910807291666665E-3</v>
      </c>
    </row>
    <row r="115" spans="2:35" ht="14.35" hidden="1" customHeight="1" outlineLevel="1" x14ac:dyDescent="0.45">
      <c r="B115" s="62" t="str">
        <f t="shared" si="125"/>
        <v>Travel</v>
      </c>
      <c r="D115" s="32"/>
      <c r="E115" s="33"/>
      <c r="F115" s="34"/>
      <c r="G115" s="34"/>
      <c r="H115" s="27"/>
      <c r="I115" s="20">
        <f t="shared" ref="I115:T115" si="134">IFERROR(I86/I$15,"NA")</f>
        <v>3.7499999999999999E-3</v>
      </c>
      <c r="J115" s="20">
        <f t="shared" si="134"/>
        <v>3.7499999999999999E-3</v>
      </c>
      <c r="K115" s="20">
        <f t="shared" si="134"/>
        <v>3.7499999999999999E-3</v>
      </c>
      <c r="L115" s="20">
        <f t="shared" si="134"/>
        <v>3.7499999999999999E-3</v>
      </c>
      <c r="M115" s="20">
        <f t="shared" si="134"/>
        <v>3.7499999999999999E-3</v>
      </c>
      <c r="N115" s="20">
        <f t="shared" si="134"/>
        <v>3.7499999999999999E-3</v>
      </c>
      <c r="O115" s="20">
        <f t="shared" si="134"/>
        <v>3.7499999999999999E-3</v>
      </c>
      <c r="P115" s="20">
        <f t="shared" si="134"/>
        <v>3.7499999999999999E-3</v>
      </c>
      <c r="Q115" s="20">
        <f t="shared" si="134"/>
        <v>3.7499999999999999E-3</v>
      </c>
      <c r="R115" s="20">
        <f t="shared" si="134"/>
        <v>3.7499999999999999E-3</v>
      </c>
      <c r="S115" s="20">
        <f t="shared" si="134"/>
        <v>3.7499999999999999E-3</v>
      </c>
      <c r="T115" s="20">
        <f t="shared" si="134"/>
        <v>3.7499999999999999E-3</v>
      </c>
      <c r="U115" s="4">
        <f t="shared" si="127"/>
        <v>3.7500000000000012E-3</v>
      </c>
      <c r="V115" s="4">
        <f t="shared" si="127"/>
        <v>3.7500000000000012E-3</v>
      </c>
      <c r="W115" s="4">
        <f t="shared" si="127"/>
        <v>3.7500000000000012E-3</v>
      </c>
      <c r="X115" s="4">
        <f t="shared" si="127"/>
        <v>3.7500000000000012E-3</v>
      </c>
      <c r="Y115" s="4">
        <f t="shared" si="127"/>
        <v>3.7500000000000012E-3</v>
      </c>
      <c r="Z115" s="4">
        <f t="shared" si="127"/>
        <v>3.7500000000000012E-3</v>
      </c>
      <c r="AA115" s="4">
        <f t="shared" si="127"/>
        <v>3.7500000000000012E-3</v>
      </c>
      <c r="AB115" s="4">
        <f t="shared" si="127"/>
        <v>3.7500000000000012E-3</v>
      </c>
      <c r="AC115" s="4">
        <f t="shared" si="127"/>
        <v>3.7500000000000012E-3</v>
      </c>
      <c r="AD115" s="4">
        <f t="shared" si="127"/>
        <v>3.7500000000000012E-3</v>
      </c>
      <c r="AE115" s="4">
        <f t="shared" si="127"/>
        <v>3.7500000000000012E-3</v>
      </c>
      <c r="AF115" s="4">
        <f t="shared" si="127"/>
        <v>3.7500000000000012E-3</v>
      </c>
      <c r="AH115" s="20">
        <f t="shared" ref="AH115" si="135">IFERROR(AH86/AH$15,"NA")</f>
        <v>3.7499999999999999E-3</v>
      </c>
      <c r="AI115" s="20">
        <f t="shared" ref="AI115" si="136">IFERROR(AI86/AI$15,"NA")</f>
        <v>2.1616210937500002E-3</v>
      </c>
    </row>
    <row r="116" spans="2:35" ht="14.35" hidden="1" customHeight="1" outlineLevel="1" x14ac:dyDescent="0.45">
      <c r="B116" s="62" t="str">
        <f t="shared" si="125"/>
        <v>Legal Services</v>
      </c>
      <c r="D116" s="32"/>
      <c r="E116" s="33"/>
      <c r="F116" s="34"/>
      <c r="G116" s="34"/>
      <c r="H116" s="27"/>
      <c r="I116" s="20">
        <f t="shared" ref="I116:T116" si="137">IFERROR(I87/I$15,"NA")</f>
        <v>3.7499999999999999E-3</v>
      </c>
      <c r="J116" s="20">
        <f t="shared" si="137"/>
        <v>3.7499999999999999E-3</v>
      </c>
      <c r="K116" s="20">
        <f t="shared" si="137"/>
        <v>3.7499999999999999E-3</v>
      </c>
      <c r="L116" s="20">
        <f t="shared" si="137"/>
        <v>3.7499999999999999E-3</v>
      </c>
      <c r="M116" s="20">
        <f t="shared" si="137"/>
        <v>3.7499999999999999E-3</v>
      </c>
      <c r="N116" s="20">
        <f t="shared" si="137"/>
        <v>3.7499999999999999E-3</v>
      </c>
      <c r="O116" s="20">
        <f t="shared" si="137"/>
        <v>3.7499999999999999E-3</v>
      </c>
      <c r="P116" s="20">
        <f t="shared" si="137"/>
        <v>3.7499999999999999E-3</v>
      </c>
      <c r="Q116" s="20">
        <f t="shared" si="137"/>
        <v>3.7499999999999999E-3</v>
      </c>
      <c r="R116" s="20">
        <f t="shared" si="137"/>
        <v>3.7499999999999999E-3</v>
      </c>
      <c r="S116" s="20">
        <f t="shared" si="137"/>
        <v>3.7499999999999999E-3</v>
      </c>
      <c r="T116" s="20">
        <f t="shared" si="137"/>
        <v>3.7499999999999999E-3</v>
      </c>
      <c r="U116" s="4">
        <f t="shared" si="127"/>
        <v>3.7500000000000012E-3</v>
      </c>
      <c r="V116" s="4">
        <f t="shared" si="127"/>
        <v>3.7500000000000012E-3</v>
      </c>
      <c r="W116" s="4">
        <f t="shared" si="127"/>
        <v>3.7500000000000012E-3</v>
      </c>
      <c r="X116" s="4">
        <f t="shared" si="127"/>
        <v>3.7500000000000012E-3</v>
      </c>
      <c r="Y116" s="4">
        <f t="shared" si="127"/>
        <v>3.7500000000000012E-3</v>
      </c>
      <c r="Z116" s="4">
        <f t="shared" si="127"/>
        <v>3.7500000000000012E-3</v>
      </c>
      <c r="AA116" s="4">
        <f t="shared" si="127"/>
        <v>3.7500000000000012E-3</v>
      </c>
      <c r="AB116" s="4">
        <f t="shared" si="127"/>
        <v>3.7500000000000012E-3</v>
      </c>
      <c r="AC116" s="4">
        <f t="shared" si="127"/>
        <v>3.7500000000000012E-3</v>
      </c>
      <c r="AD116" s="4">
        <f t="shared" si="127"/>
        <v>3.7500000000000012E-3</v>
      </c>
      <c r="AE116" s="4">
        <f t="shared" si="127"/>
        <v>3.7500000000000012E-3</v>
      </c>
      <c r="AF116" s="4">
        <f t="shared" si="127"/>
        <v>3.7500000000000012E-3</v>
      </c>
      <c r="AH116" s="20">
        <f t="shared" ref="AH116" si="138">IFERROR(AH87/AH$15,"NA")</f>
        <v>3.7499999999999999E-3</v>
      </c>
      <c r="AI116" s="20">
        <f t="shared" ref="AI116" si="139">IFERROR(AI87/AI$15,"NA")</f>
        <v>3.7499999999999999E-3</v>
      </c>
    </row>
    <row r="117" spans="2:35" ht="14.35" hidden="1" customHeight="1" outlineLevel="1" x14ac:dyDescent="0.45">
      <c r="B117" s="62" t="str">
        <f t="shared" si="125"/>
        <v>Accounting Services</v>
      </c>
      <c r="D117" s="32"/>
      <c r="E117" s="33"/>
      <c r="F117" s="34"/>
      <c r="G117" s="34"/>
      <c r="H117" s="27"/>
      <c r="I117" s="20">
        <f t="shared" ref="I117:T117" si="140">IFERROR(I88/I$15,"NA")</f>
        <v>3.7499999999999999E-3</v>
      </c>
      <c r="J117" s="20">
        <f t="shared" si="140"/>
        <v>3.7499999999999999E-3</v>
      </c>
      <c r="K117" s="20">
        <f t="shared" si="140"/>
        <v>3.7499999999999999E-3</v>
      </c>
      <c r="L117" s="20">
        <f t="shared" si="140"/>
        <v>3.7499999999999999E-3</v>
      </c>
      <c r="M117" s="20">
        <f t="shared" si="140"/>
        <v>3.7499999999999999E-3</v>
      </c>
      <c r="N117" s="20">
        <f t="shared" si="140"/>
        <v>3.7499999999999999E-3</v>
      </c>
      <c r="O117" s="20">
        <f t="shared" si="140"/>
        <v>3.7499999999999999E-3</v>
      </c>
      <c r="P117" s="20">
        <f t="shared" si="140"/>
        <v>3.7499999999999999E-3</v>
      </c>
      <c r="Q117" s="20">
        <f t="shared" si="140"/>
        <v>3.7499999999999999E-3</v>
      </c>
      <c r="R117" s="20">
        <f t="shared" si="140"/>
        <v>3.7499999999999999E-3</v>
      </c>
      <c r="S117" s="20">
        <f t="shared" si="140"/>
        <v>3.7499999999999999E-3</v>
      </c>
      <c r="T117" s="20">
        <f t="shared" si="140"/>
        <v>3.7499999999999999E-3</v>
      </c>
      <c r="U117" s="4">
        <f t="shared" si="127"/>
        <v>3.7500000000000012E-3</v>
      </c>
      <c r="V117" s="4">
        <f t="shared" si="127"/>
        <v>3.7500000000000012E-3</v>
      </c>
      <c r="W117" s="4">
        <f t="shared" si="127"/>
        <v>3.7500000000000012E-3</v>
      </c>
      <c r="X117" s="4">
        <f t="shared" si="127"/>
        <v>3.7500000000000012E-3</v>
      </c>
      <c r="Y117" s="4">
        <f t="shared" si="127"/>
        <v>3.7500000000000012E-3</v>
      </c>
      <c r="Z117" s="4">
        <f t="shared" si="127"/>
        <v>3.7500000000000012E-3</v>
      </c>
      <c r="AA117" s="4">
        <f t="shared" si="127"/>
        <v>3.7500000000000012E-3</v>
      </c>
      <c r="AB117" s="4">
        <f t="shared" si="127"/>
        <v>3.7500000000000012E-3</v>
      </c>
      <c r="AC117" s="4">
        <f t="shared" si="127"/>
        <v>3.7500000000000012E-3</v>
      </c>
      <c r="AD117" s="4">
        <f t="shared" si="127"/>
        <v>3.7500000000000012E-3</v>
      </c>
      <c r="AE117" s="4">
        <f t="shared" si="127"/>
        <v>3.7500000000000012E-3</v>
      </c>
      <c r="AF117" s="4">
        <f t="shared" si="127"/>
        <v>3.7500000000000012E-3</v>
      </c>
      <c r="AH117" s="20">
        <f t="shared" ref="AH117" si="141">IFERROR(AH88/AH$15,"NA")</f>
        <v>3.7499999999999999E-3</v>
      </c>
      <c r="AI117" s="20">
        <f t="shared" ref="AI117" si="142">IFERROR(AI88/AI$15,"NA")</f>
        <v>3.7499999999999999E-3</v>
      </c>
    </row>
    <row r="118" spans="2:35" ht="14.35" hidden="1" customHeight="1" outlineLevel="1" x14ac:dyDescent="0.45">
      <c r="B118" s="62" t="str">
        <f t="shared" si="125"/>
        <v>Benefits &amp; Other Employee Expense</v>
      </c>
      <c r="D118" s="32"/>
      <c r="E118" s="33"/>
      <c r="F118" s="34"/>
      <c r="G118" s="34"/>
      <c r="H118" s="27"/>
      <c r="I118" s="20">
        <f t="shared" ref="I118:T118" si="143">IFERROR(I89/I$15,"NA")</f>
        <v>3.7499999999999999E-3</v>
      </c>
      <c r="J118" s="20">
        <f t="shared" si="143"/>
        <v>3.7499999999999999E-3</v>
      </c>
      <c r="K118" s="20">
        <f t="shared" si="143"/>
        <v>3.7499999999999999E-3</v>
      </c>
      <c r="L118" s="20">
        <f t="shared" si="143"/>
        <v>3.7499999999999999E-3</v>
      </c>
      <c r="M118" s="20">
        <f t="shared" si="143"/>
        <v>3.7499999999999999E-3</v>
      </c>
      <c r="N118" s="20">
        <f t="shared" si="143"/>
        <v>3.7499999999999999E-3</v>
      </c>
      <c r="O118" s="20">
        <f t="shared" si="143"/>
        <v>3.7499999999999999E-3</v>
      </c>
      <c r="P118" s="20">
        <f t="shared" si="143"/>
        <v>3.7499999999999999E-3</v>
      </c>
      <c r="Q118" s="20">
        <f t="shared" si="143"/>
        <v>3.7499999999999999E-3</v>
      </c>
      <c r="R118" s="20">
        <f t="shared" si="143"/>
        <v>3.7499999999999999E-3</v>
      </c>
      <c r="S118" s="20">
        <f t="shared" si="143"/>
        <v>3.7499999999999999E-3</v>
      </c>
      <c r="T118" s="20">
        <f t="shared" si="143"/>
        <v>3.7499999999999999E-3</v>
      </c>
      <c r="U118" s="4">
        <f t="shared" si="127"/>
        <v>3.7500000000000012E-3</v>
      </c>
      <c r="V118" s="4">
        <f t="shared" si="127"/>
        <v>3.7500000000000012E-3</v>
      </c>
      <c r="W118" s="4">
        <f t="shared" si="127"/>
        <v>3.7500000000000012E-3</v>
      </c>
      <c r="X118" s="4">
        <f t="shared" si="127"/>
        <v>3.7500000000000012E-3</v>
      </c>
      <c r="Y118" s="4">
        <f t="shared" si="127"/>
        <v>3.7500000000000012E-3</v>
      </c>
      <c r="Z118" s="4">
        <f t="shared" si="127"/>
        <v>3.7500000000000012E-3</v>
      </c>
      <c r="AA118" s="4">
        <f t="shared" si="127"/>
        <v>3.7500000000000012E-3</v>
      </c>
      <c r="AB118" s="4">
        <f t="shared" si="127"/>
        <v>3.7500000000000012E-3</v>
      </c>
      <c r="AC118" s="4">
        <f t="shared" si="127"/>
        <v>3.7500000000000012E-3</v>
      </c>
      <c r="AD118" s="4">
        <f t="shared" si="127"/>
        <v>3.7500000000000012E-3</v>
      </c>
      <c r="AE118" s="4">
        <f t="shared" si="127"/>
        <v>3.7500000000000012E-3</v>
      </c>
      <c r="AF118" s="4">
        <f t="shared" si="127"/>
        <v>3.7500000000000012E-3</v>
      </c>
      <c r="AH118" s="20">
        <f t="shared" ref="AH118" si="144">IFERROR(AH89/AH$15,"NA")</f>
        <v>3.7499999999999999E-3</v>
      </c>
      <c r="AI118" s="20">
        <f t="shared" ref="AI118" si="145">IFERROR(AI89/AI$15,"NA")</f>
        <v>3.7499999999999999E-3</v>
      </c>
    </row>
    <row r="119" spans="2:35" ht="14.35" hidden="1" customHeight="1" outlineLevel="1" x14ac:dyDescent="0.45">
      <c r="B119" s="62" t="str">
        <f t="shared" si="125"/>
        <v>Credit Card Fees</v>
      </c>
      <c r="D119" s="32"/>
      <c r="E119" s="33"/>
      <c r="F119" s="34"/>
      <c r="G119" s="34"/>
      <c r="H119" s="27"/>
      <c r="I119" s="20">
        <f t="shared" ref="I119:T119" si="146">IFERROR(I90/I$15,"NA")</f>
        <v>3.7499999999999999E-3</v>
      </c>
      <c r="J119" s="20">
        <f t="shared" si="146"/>
        <v>3.7499999999999999E-3</v>
      </c>
      <c r="K119" s="20">
        <f t="shared" si="146"/>
        <v>3.7499999999999999E-3</v>
      </c>
      <c r="L119" s="20">
        <f t="shared" si="146"/>
        <v>3.7499999999999999E-3</v>
      </c>
      <c r="M119" s="20">
        <f t="shared" si="146"/>
        <v>3.7499999999999999E-3</v>
      </c>
      <c r="N119" s="20">
        <f t="shared" si="146"/>
        <v>3.7499999999999999E-3</v>
      </c>
      <c r="O119" s="20">
        <f t="shared" si="146"/>
        <v>3.7499999999999999E-3</v>
      </c>
      <c r="P119" s="20">
        <f t="shared" si="146"/>
        <v>3.7499999999999999E-3</v>
      </c>
      <c r="Q119" s="20">
        <f t="shared" si="146"/>
        <v>3.7499999999999999E-3</v>
      </c>
      <c r="R119" s="20">
        <f t="shared" si="146"/>
        <v>3.7499999999999999E-3</v>
      </c>
      <c r="S119" s="20">
        <f t="shared" si="146"/>
        <v>3.7499999999999999E-3</v>
      </c>
      <c r="T119" s="20">
        <f t="shared" si="146"/>
        <v>3.7499999999999999E-3</v>
      </c>
      <c r="U119" s="4">
        <f t="shared" si="127"/>
        <v>3.7500000000000012E-3</v>
      </c>
      <c r="V119" s="4">
        <f t="shared" si="127"/>
        <v>3.7500000000000012E-3</v>
      </c>
      <c r="W119" s="4">
        <f t="shared" si="127"/>
        <v>3.7500000000000012E-3</v>
      </c>
      <c r="X119" s="4">
        <f t="shared" si="127"/>
        <v>3.7500000000000012E-3</v>
      </c>
      <c r="Y119" s="4">
        <f t="shared" si="127"/>
        <v>3.7500000000000012E-3</v>
      </c>
      <c r="Z119" s="4">
        <f t="shared" si="127"/>
        <v>3.7500000000000012E-3</v>
      </c>
      <c r="AA119" s="4">
        <f t="shared" si="127"/>
        <v>3.7500000000000012E-3</v>
      </c>
      <c r="AB119" s="4">
        <f t="shared" si="127"/>
        <v>3.7500000000000012E-3</v>
      </c>
      <c r="AC119" s="4">
        <f t="shared" si="127"/>
        <v>3.7500000000000012E-3</v>
      </c>
      <c r="AD119" s="4">
        <f t="shared" si="127"/>
        <v>3.7500000000000012E-3</v>
      </c>
      <c r="AE119" s="4">
        <f t="shared" si="127"/>
        <v>3.7500000000000012E-3</v>
      </c>
      <c r="AF119" s="4">
        <f t="shared" si="127"/>
        <v>3.7500000000000012E-3</v>
      </c>
      <c r="AH119" s="20">
        <f t="shared" ref="AH119" si="147">IFERROR(AH90/AH$15,"NA")</f>
        <v>3.7499999999999999E-3</v>
      </c>
      <c r="AI119" s="20">
        <f t="shared" ref="AI119" si="148">IFERROR(AI90/AI$15,"NA")</f>
        <v>2.1616210937500002E-3</v>
      </c>
    </row>
    <row r="120" spans="2:35" ht="14.35" hidden="1" customHeight="1" outlineLevel="1" x14ac:dyDescent="0.45">
      <c r="B120" s="62" t="str">
        <f t="shared" si="125"/>
        <v>Software</v>
      </c>
      <c r="D120" s="32"/>
      <c r="E120" s="33"/>
      <c r="F120" s="34"/>
      <c r="G120" s="34"/>
      <c r="H120" s="27"/>
      <c r="I120" s="20">
        <f t="shared" ref="I120:T120" si="149">IFERROR(I91/I$15,"NA")</f>
        <v>3.7499999999999999E-3</v>
      </c>
      <c r="J120" s="20">
        <f t="shared" si="149"/>
        <v>3.7499999999999999E-3</v>
      </c>
      <c r="K120" s="20">
        <f t="shared" si="149"/>
        <v>3.7499999999999999E-3</v>
      </c>
      <c r="L120" s="20">
        <f t="shared" si="149"/>
        <v>3.7499999999999999E-3</v>
      </c>
      <c r="M120" s="20">
        <f t="shared" si="149"/>
        <v>3.7499999999999999E-3</v>
      </c>
      <c r="N120" s="20">
        <f t="shared" si="149"/>
        <v>3.7499999999999999E-3</v>
      </c>
      <c r="O120" s="20">
        <f t="shared" si="149"/>
        <v>3.7499999999999999E-3</v>
      </c>
      <c r="P120" s="20">
        <f t="shared" si="149"/>
        <v>3.7499999999999999E-3</v>
      </c>
      <c r="Q120" s="20">
        <f t="shared" si="149"/>
        <v>3.7499999999999999E-3</v>
      </c>
      <c r="R120" s="20">
        <f t="shared" si="149"/>
        <v>3.7499999999999999E-3</v>
      </c>
      <c r="S120" s="20">
        <f t="shared" si="149"/>
        <v>3.7499999999999999E-3</v>
      </c>
      <c r="T120" s="20">
        <f t="shared" si="149"/>
        <v>3.7499999999999999E-3</v>
      </c>
      <c r="U120" s="4">
        <f t="shared" si="127"/>
        <v>3.7500000000000012E-3</v>
      </c>
      <c r="V120" s="4">
        <f t="shared" si="127"/>
        <v>3.7500000000000012E-3</v>
      </c>
      <c r="W120" s="4">
        <f t="shared" si="127"/>
        <v>3.7500000000000012E-3</v>
      </c>
      <c r="X120" s="4">
        <f t="shared" si="127"/>
        <v>3.7500000000000012E-3</v>
      </c>
      <c r="Y120" s="4">
        <f t="shared" si="127"/>
        <v>3.7500000000000012E-3</v>
      </c>
      <c r="Z120" s="4">
        <f t="shared" si="127"/>
        <v>3.7500000000000012E-3</v>
      </c>
      <c r="AA120" s="4">
        <f t="shared" si="127"/>
        <v>3.7500000000000012E-3</v>
      </c>
      <c r="AB120" s="4">
        <f t="shared" si="127"/>
        <v>3.7500000000000012E-3</v>
      </c>
      <c r="AC120" s="4">
        <f t="shared" si="127"/>
        <v>3.7500000000000012E-3</v>
      </c>
      <c r="AD120" s="4">
        <f t="shared" si="127"/>
        <v>3.7500000000000012E-3</v>
      </c>
      <c r="AE120" s="4">
        <f t="shared" si="127"/>
        <v>3.7500000000000012E-3</v>
      </c>
      <c r="AF120" s="4">
        <f t="shared" si="127"/>
        <v>3.7500000000000012E-3</v>
      </c>
      <c r="AH120" s="20">
        <f t="shared" ref="AH120" si="150">IFERROR(AH91/AH$15,"NA")</f>
        <v>3.7499999999999999E-3</v>
      </c>
      <c r="AI120" s="20">
        <f t="shared" ref="AI120" si="151">IFERROR(AI91/AI$15,"NA")</f>
        <v>3.7499999999999999E-3</v>
      </c>
    </row>
    <row r="121" spans="2:35" ht="14.35" hidden="1" customHeight="1" outlineLevel="1" x14ac:dyDescent="0.45">
      <c r="B121" s="62" t="str">
        <f t="shared" si="125"/>
        <v>Technology</v>
      </c>
      <c r="D121" s="32"/>
      <c r="E121" s="33"/>
      <c r="F121" s="34"/>
      <c r="G121" s="34"/>
      <c r="H121" s="27"/>
      <c r="I121" s="20">
        <f t="shared" ref="I121:T121" si="152">IFERROR(I92/I$15,"NA")</f>
        <v>3.7499999999999999E-3</v>
      </c>
      <c r="J121" s="20">
        <f t="shared" si="152"/>
        <v>3.7499999999999999E-3</v>
      </c>
      <c r="K121" s="20">
        <f t="shared" si="152"/>
        <v>3.7499999999999999E-3</v>
      </c>
      <c r="L121" s="20">
        <f t="shared" si="152"/>
        <v>3.7499999999999999E-3</v>
      </c>
      <c r="M121" s="20">
        <f t="shared" si="152"/>
        <v>3.7499999999999999E-3</v>
      </c>
      <c r="N121" s="20">
        <f t="shared" si="152"/>
        <v>3.7499999999999999E-3</v>
      </c>
      <c r="O121" s="20">
        <f t="shared" si="152"/>
        <v>3.7499999999999999E-3</v>
      </c>
      <c r="P121" s="20">
        <f t="shared" si="152"/>
        <v>3.7499999999999999E-3</v>
      </c>
      <c r="Q121" s="20">
        <f t="shared" si="152"/>
        <v>3.7499999999999999E-3</v>
      </c>
      <c r="R121" s="20">
        <f t="shared" si="152"/>
        <v>3.7499999999999999E-3</v>
      </c>
      <c r="S121" s="20">
        <f t="shared" si="152"/>
        <v>3.7499999999999999E-3</v>
      </c>
      <c r="T121" s="20">
        <f t="shared" si="152"/>
        <v>3.7499999999999999E-3</v>
      </c>
      <c r="U121" s="4">
        <f t="shared" si="127"/>
        <v>3.7500000000000012E-3</v>
      </c>
      <c r="V121" s="4">
        <f t="shared" si="127"/>
        <v>3.7500000000000012E-3</v>
      </c>
      <c r="W121" s="4">
        <f t="shared" si="127"/>
        <v>3.7500000000000012E-3</v>
      </c>
      <c r="X121" s="4">
        <f t="shared" si="127"/>
        <v>3.7500000000000012E-3</v>
      </c>
      <c r="Y121" s="4">
        <f t="shared" si="127"/>
        <v>3.7500000000000012E-3</v>
      </c>
      <c r="Z121" s="4">
        <f t="shared" si="127"/>
        <v>3.7500000000000012E-3</v>
      </c>
      <c r="AA121" s="4">
        <f t="shared" si="127"/>
        <v>3.7500000000000012E-3</v>
      </c>
      <c r="AB121" s="4">
        <f t="shared" si="127"/>
        <v>3.7500000000000012E-3</v>
      </c>
      <c r="AC121" s="4">
        <f t="shared" si="127"/>
        <v>3.7500000000000012E-3</v>
      </c>
      <c r="AD121" s="4">
        <f t="shared" si="127"/>
        <v>3.7500000000000012E-3</v>
      </c>
      <c r="AE121" s="4">
        <f t="shared" si="127"/>
        <v>3.7500000000000012E-3</v>
      </c>
      <c r="AF121" s="4">
        <f t="shared" si="127"/>
        <v>3.7500000000000012E-3</v>
      </c>
      <c r="AH121" s="20">
        <f t="shared" ref="AH121" si="153">IFERROR(AH92/AH$15,"NA")</f>
        <v>3.7499999999999999E-3</v>
      </c>
      <c r="AI121" s="20">
        <f t="shared" ref="AI121" si="154">IFERROR(AI92/AI$15,"NA")</f>
        <v>3.7499999999999999E-3</v>
      </c>
    </row>
    <row r="122" spans="2:35" ht="14.35" hidden="1" customHeight="1" outlineLevel="1" x14ac:dyDescent="0.45">
      <c r="B122" s="62" t="str">
        <f t="shared" si="125"/>
        <v>Franchise Tax</v>
      </c>
      <c r="D122" s="32"/>
      <c r="E122" s="33"/>
      <c r="F122" s="34"/>
      <c r="G122" s="34"/>
      <c r="H122" s="27"/>
      <c r="I122" s="20">
        <f t="shared" ref="I122:T122" si="155">IFERROR(I93/I$15,"NA")</f>
        <v>3.7499999999999999E-3</v>
      </c>
      <c r="J122" s="20">
        <f t="shared" si="155"/>
        <v>3.7499999999999999E-3</v>
      </c>
      <c r="K122" s="20">
        <f t="shared" si="155"/>
        <v>3.7499999999999999E-3</v>
      </c>
      <c r="L122" s="20">
        <f t="shared" si="155"/>
        <v>3.7499999999999999E-3</v>
      </c>
      <c r="M122" s="20">
        <f t="shared" si="155"/>
        <v>3.7499999999999999E-3</v>
      </c>
      <c r="N122" s="20">
        <f t="shared" si="155"/>
        <v>3.7499999999999999E-3</v>
      </c>
      <c r="O122" s="20">
        <f t="shared" si="155"/>
        <v>3.7499999999999999E-3</v>
      </c>
      <c r="P122" s="20">
        <f t="shared" si="155"/>
        <v>3.7499999999999999E-3</v>
      </c>
      <c r="Q122" s="20">
        <f t="shared" si="155"/>
        <v>3.7499999999999999E-3</v>
      </c>
      <c r="R122" s="20">
        <f t="shared" si="155"/>
        <v>3.7499999999999999E-3</v>
      </c>
      <c r="S122" s="20">
        <f t="shared" si="155"/>
        <v>3.7499999999999999E-3</v>
      </c>
      <c r="T122" s="20">
        <f t="shared" si="155"/>
        <v>3.7499999999999999E-3</v>
      </c>
      <c r="U122" s="4">
        <f t="shared" si="127"/>
        <v>3.7500000000000012E-3</v>
      </c>
      <c r="V122" s="4">
        <f t="shared" si="127"/>
        <v>3.7500000000000012E-3</v>
      </c>
      <c r="W122" s="4">
        <f t="shared" si="127"/>
        <v>3.7500000000000012E-3</v>
      </c>
      <c r="X122" s="4">
        <f t="shared" si="127"/>
        <v>3.7500000000000012E-3</v>
      </c>
      <c r="Y122" s="4">
        <f t="shared" si="127"/>
        <v>3.7500000000000012E-3</v>
      </c>
      <c r="Z122" s="4">
        <f t="shared" si="127"/>
        <v>3.7500000000000012E-3</v>
      </c>
      <c r="AA122" s="4">
        <f t="shared" si="127"/>
        <v>3.7500000000000012E-3</v>
      </c>
      <c r="AB122" s="4">
        <f t="shared" si="127"/>
        <v>3.7500000000000012E-3</v>
      </c>
      <c r="AC122" s="4">
        <f t="shared" si="127"/>
        <v>3.7500000000000012E-3</v>
      </c>
      <c r="AD122" s="4">
        <f t="shared" si="127"/>
        <v>3.7500000000000012E-3</v>
      </c>
      <c r="AE122" s="4">
        <f t="shared" si="127"/>
        <v>3.7500000000000012E-3</v>
      </c>
      <c r="AF122" s="4">
        <f t="shared" si="127"/>
        <v>3.7500000000000012E-3</v>
      </c>
      <c r="AH122" s="20">
        <f t="shared" ref="AH122" si="156">IFERROR(AH93/AH$15,"NA")</f>
        <v>3.7499999999999999E-3</v>
      </c>
      <c r="AI122" s="20">
        <f t="shared" ref="AI122" si="157">IFERROR(AI93/AI$15,"NA")</f>
        <v>3.7499999999999999E-3</v>
      </c>
    </row>
    <row r="123" spans="2:35" ht="14.35" hidden="1" customHeight="1" outlineLevel="1" x14ac:dyDescent="0.45">
      <c r="B123" s="62" t="str">
        <f t="shared" si="125"/>
        <v>Office Supplies / Expense</v>
      </c>
      <c r="D123" s="32"/>
      <c r="E123" s="33"/>
      <c r="F123" s="34"/>
      <c r="G123" s="34"/>
      <c r="H123" s="27"/>
      <c r="I123" s="20">
        <f t="shared" ref="I123:T123" si="158">IFERROR(I94/I$15,"NA")</f>
        <v>3.7499999999999999E-3</v>
      </c>
      <c r="J123" s="20">
        <f t="shared" si="158"/>
        <v>3.7499999999999999E-3</v>
      </c>
      <c r="K123" s="20">
        <f t="shared" si="158"/>
        <v>3.7499999999999999E-3</v>
      </c>
      <c r="L123" s="20">
        <f t="shared" si="158"/>
        <v>3.7499999999999999E-3</v>
      </c>
      <c r="M123" s="20">
        <f t="shared" si="158"/>
        <v>3.7499999999999999E-3</v>
      </c>
      <c r="N123" s="20">
        <f t="shared" si="158"/>
        <v>3.7499999999999999E-3</v>
      </c>
      <c r="O123" s="20">
        <f t="shared" si="158"/>
        <v>3.7499999999999999E-3</v>
      </c>
      <c r="P123" s="20">
        <f t="shared" si="158"/>
        <v>3.7499999999999999E-3</v>
      </c>
      <c r="Q123" s="20">
        <f t="shared" si="158"/>
        <v>3.7499999999999999E-3</v>
      </c>
      <c r="R123" s="20">
        <f t="shared" si="158"/>
        <v>3.7499999999999999E-3</v>
      </c>
      <c r="S123" s="20">
        <f t="shared" si="158"/>
        <v>3.7499999999999999E-3</v>
      </c>
      <c r="T123" s="20">
        <f t="shared" si="158"/>
        <v>3.7499999999999999E-3</v>
      </c>
      <c r="U123" s="4">
        <f t="shared" si="127"/>
        <v>3.7500000000000012E-3</v>
      </c>
      <c r="V123" s="4">
        <f t="shared" si="127"/>
        <v>3.7500000000000012E-3</v>
      </c>
      <c r="W123" s="4">
        <f t="shared" si="127"/>
        <v>3.7500000000000012E-3</v>
      </c>
      <c r="X123" s="4">
        <f t="shared" si="127"/>
        <v>3.7500000000000012E-3</v>
      </c>
      <c r="Y123" s="4">
        <f t="shared" si="127"/>
        <v>3.7500000000000012E-3</v>
      </c>
      <c r="Z123" s="4">
        <f t="shared" si="127"/>
        <v>3.7500000000000012E-3</v>
      </c>
      <c r="AA123" s="4">
        <f t="shared" si="127"/>
        <v>3.7500000000000012E-3</v>
      </c>
      <c r="AB123" s="4">
        <f t="shared" si="127"/>
        <v>3.7500000000000012E-3</v>
      </c>
      <c r="AC123" s="4">
        <f t="shared" si="127"/>
        <v>3.7500000000000012E-3</v>
      </c>
      <c r="AD123" s="4">
        <f t="shared" si="127"/>
        <v>3.7500000000000012E-3</v>
      </c>
      <c r="AE123" s="4">
        <f t="shared" si="127"/>
        <v>3.7500000000000012E-3</v>
      </c>
      <c r="AF123" s="4">
        <f t="shared" si="127"/>
        <v>3.7500000000000012E-3</v>
      </c>
      <c r="AH123" s="20">
        <f t="shared" ref="AH123" si="159">IFERROR(AH94/AH$15,"NA")</f>
        <v>3.7499999999999999E-3</v>
      </c>
      <c r="AI123" s="20">
        <f t="shared" ref="AI123" si="160">IFERROR(AI94/AI$15,"NA")</f>
        <v>3.7499999999999999E-3</v>
      </c>
    </row>
    <row r="124" spans="2:35" ht="14.35" hidden="1" customHeight="1" outlineLevel="1" x14ac:dyDescent="0.45">
      <c r="B124" s="62" t="str">
        <f t="shared" si="125"/>
        <v>Meals &amp; Entertainment</v>
      </c>
      <c r="D124" s="32"/>
      <c r="E124" s="33"/>
      <c r="F124" s="34"/>
      <c r="G124" s="34"/>
      <c r="H124" s="27"/>
      <c r="I124" s="20">
        <f t="shared" ref="I124:T124" si="161">IFERROR(I95/I$15,"NA")</f>
        <v>3.7499999999999999E-3</v>
      </c>
      <c r="J124" s="20">
        <f t="shared" si="161"/>
        <v>3.7499999999999999E-3</v>
      </c>
      <c r="K124" s="20">
        <f t="shared" si="161"/>
        <v>3.7499999999999999E-3</v>
      </c>
      <c r="L124" s="20">
        <f t="shared" si="161"/>
        <v>3.7499999999999999E-3</v>
      </c>
      <c r="M124" s="20">
        <f t="shared" si="161"/>
        <v>3.7499999999999999E-3</v>
      </c>
      <c r="N124" s="20">
        <f t="shared" si="161"/>
        <v>3.7499999999999999E-3</v>
      </c>
      <c r="O124" s="20">
        <f t="shared" si="161"/>
        <v>3.7499999999999999E-3</v>
      </c>
      <c r="P124" s="20">
        <f t="shared" si="161"/>
        <v>3.7499999999999999E-3</v>
      </c>
      <c r="Q124" s="20">
        <f t="shared" si="161"/>
        <v>3.7499999999999999E-3</v>
      </c>
      <c r="R124" s="20">
        <f t="shared" si="161"/>
        <v>3.7499999999999999E-3</v>
      </c>
      <c r="S124" s="20">
        <f t="shared" si="161"/>
        <v>3.7499999999999999E-3</v>
      </c>
      <c r="T124" s="20">
        <f t="shared" si="161"/>
        <v>3.7499999999999999E-3</v>
      </c>
      <c r="U124" s="4">
        <f t="shared" si="127"/>
        <v>3.7500000000000012E-3</v>
      </c>
      <c r="V124" s="4">
        <f t="shared" si="127"/>
        <v>3.7500000000000012E-3</v>
      </c>
      <c r="W124" s="4">
        <f t="shared" si="127"/>
        <v>3.7500000000000012E-3</v>
      </c>
      <c r="X124" s="4">
        <f t="shared" si="127"/>
        <v>3.7500000000000012E-3</v>
      </c>
      <c r="Y124" s="4">
        <f t="shared" si="127"/>
        <v>3.7500000000000012E-3</v>
      </c>
      <c r="Z124" s="4">
        <f t="shared" si="127"/>
        <v>3.7500000000000012E-3</v>
      </c>
      <c r="AA124" s="4">
        <f t="shared" si="127"/>
        <v>3.7500000000000012E-3</v>
      </c>
      <c r="AB124" s="4">
        <f t="shared" si="127"/>
        <v>3.7500000000000012E-3</v>
      </c>
      <c r="AC124" s="4">
        <f t="shared" si="127"/>
        <v>3.7500000000000012E-3</v>
      </c>
      <c r="AD124" s="4">
        <f t="shared" si="127"/>
        <v>3.7500000000000012E-3</v>
      </c>
      <c r="AE124" s="4">
        <f t="shared" si="127"/>
        <v>3.7500000000000012E-3</v>
      </c>
      <c r="AF124" s="4">
        <f t="shared" si="127"/>
        <v>3.7500000000000012E-3</v>
      </c>
      <c r="AH124" s="20">
        <f t="shared" ref="AH124" si="162">IFERROR(AH95/AH$15,"NA")</f>
        <v>3.7499999999999999E-3</v>
      </c>
      <c r="AI124" s="20">
        <f t="shared" ref="AI124" si="163">IFERROR(AI95/AI$15,"NA")</f>
        <v>3.7499999999999999E-3</v>
      </c>
    </row>
    <row r="125" spans="2:35" ht="14.35" hidden="1" customHeight="1" outlineLevel="1" x14ac:dyDescent="0.45">
      <c r="B125" s="62" t="str">
        <f t="shared" si="125"/>
        <v>Miscellaneous</v>
      </c>
      <c r="D125" s="32"/>
      <c r="E125" s="33"/>
      <c r="F125" s="34"/>
      <c r="G125" s="34"/>
      <c r="H125" s="27"/>
      <c r="I125" s="20">
        <f t="shared" ref="I125:T125" si="164">IFERROR(I96/I$15,"NA")</f>
        <v>3.7499999999999999E-3</v>
      </c>
      <c r="J125" s="20">
        <f t="shared" si="164"/>
        <v>3.7499999999999999E-3</v>
      </c>
      <c r="K125" s="20">
        <f t="shared" si="164"/>
        <v>3.7499999999999999E-3</v>
      </c>
      <c r="L125" s="20">
        <f t="shared" si="164"/>
        <v>3.7499999999999999E-3</v>
      </c>
      <c r="M125" s="20">
        <f t="shared" si="164"/>
        <v>3.7499999999999999E-3</v>
      </c>
      <c r="N125" s="20">
        <f t="shared" si="164"/>
        <v>3.7499999999999999E-3</v>
      </c>
      <c r="O125" s="20">
        <f t="shared" si="164"/>
        <v>3.7499999999999999E-3</v>
      </c>
      <c r="P125" s="20">
        <f t="shared" si="164"/>
        <v>3.7499999999999999E-3</v>
      </c>
      <c r="Q125" s="20">
        <f t="shared" si="164"/>
        <v>3.7499999999999999E-3</v>
      </c>
      <c r="R125" s="20">
        <f t="shared" si="164"/>
        <v>3.7499999999999999E-3</v>
      </c>
      <c r="S125" s="20">
        <f t="shared" si="164"/>
        <v>3.7499999999999999E-3</v>
      </c>
      <c r="T125" s="20">
        <f t="shared" si="164"/>
        <v>3.7499999999999999E-3</v>
      </c>
      <c r="U125" s="4">
        <f t="shared" si="127"/>
        <v>3.7500000000000012E-3</v>
      </c>
      <c r="V125" s="4">
        <f t="shared" si="127"/>
        <v>3.7500000000000012E-3</v>
      </c>
      <c r="W125" s="4">
        <f t="shared" si="127"/>
        <v>3.7500000000000012E-3</v>
      </c>
      <c r="X125" s="4">
        <f t="shared" si="127"/>
        <v>3.7500000000000012E-3</v>
      </c>
      <c r="Y125" s="4">
        <f t="shared" si="127"/>
        <v>3.7500000000000012E-3</v>
      </c>
      <c r="Z125" s="4">
        <f t="shared" si="127"/>
        <v>3.7500000000000012E-3</v>
      </c>
      <c r="AA125" s="4">
        <f t="shared" si="127"/>
        <v>3.7500000000000012E-3</v>
      </c>
      <c r="AB125" s="4">
        <f t="shared" si="127"/>
        <v>3.7500000000000012E-3</v>
      </c>
      <c r="AC125" s="4">
        <f t="shared" si="127"/>
        <v>3.7500000000000012E-3</v>
      </c>
      <c r="AD125" s="4">
        <f t="shared" si="127"/>
        <v>3.7500000000000012E-3</v>
      </c>
      <c r="AE125" s="4">
        <f t="shared" si="127"/>
        <v>3.7500000000000012E-3</v>
      </c>
      <c r="AF125" s="4">
        <f t="shared" si="127"/>
        <v>3.7500000000000012E-3</v>
      </c>
      <c r="AH125" s="20">
        <f t="shared" ref="AH125" si="165">IFERROR(AH96/AH$15,"NA")</f>
        <v>3.7499999999999999E-3</v>
      </c>
      <c r="AI125" s="20">
        <f t="shared" ref="AI125" si="166">IFERROR(AI96/AI$15,"NA")</f>
        <v>3.7499999999999999E-3</v>
      </c>
    </row>
    <row r="126" spans="2:35" ht="14.35" hidden="1" customHeight="1" outlineLevel="1" x14ac:dyDescent="0.45">
      <c r="B126" s="63">
        <f t="shared" si="125"/>
        <v>16</v>
      </c>
      <c r="D126" s="32"/>
      <c r="E126" s="33"/>
      <c r="F126" s="34"/>
      <c r="G126" s="34"/>
      <c r="H126" s="27"/>
      <c r="I126" s="20">
        <f t="shared" ref="I126:T126" si="167">IFERROR(I97/I$15,"NA")</f>
        <v>0</v>
      </c>
      <c r="J126" s="20">
        <f t="shared" si="167"/>
        <v>0</v>
      </c>
      <c r="K126" s="20">
        <f t="shared" si="167"/>
        <v>0</v>
      </c>
      <c r="L126" s="20">
        <f t="shared" si="167"/>
        <v>0</v>
      </c>
      <c r="M126" s="20">
        <f t="shared" si="167"/>
        <v>0</v>
      </c>
      <c r="N126" s="20">
        <f t="shared" si="167"/>
        <v>0</v>
      </c>
      <c r="O126" s="20">
        <f t="shared" si="167"/>
        <v>0</v>
      </c>
      <c r="P126" s="20">
        <f t="shared" si="167"/>
        <v>0</v>
      </c>
      <c r="Q126" s="20">
        <f t="shared" si="167"/>
        <v>0</v>
      </c>
      <c r="R126" s="20">
        <f t="shared" si="167"/>
        <v>0</v>
      </c>
      <c r="S126" s="20">
        <f t="shared" si="167"/>
        <v>0</v>
      </c>
      <c r="T126" s="20">
        <f t="shared" si="167"/>
        <v>0</v>
      </c>
      <c r="U126" s="4">
        <f t="shared" si="127"/>
        <v>0</v>
      </c>
      <c r="V126" s="4">
        <f t="shared" si="127"/>
        <v>0</v>
      </c>
      <c r="W126" s="4">
        <f t="shared" si="127"/>
        <v>0</v>
      </c>
      <c r="X126" s="4">
        <f t="shared" si="127"/>
        <v>0</v>
      </c>
      <c r="Y126" s="4">
        <f t="shared" si="127"/>
        <v>0</v>
      </c>
      <c r="Z126" s="4">
        <f t="shared" si="127"/>
        <v>0</v>
      </c>
      <c r="AA126" s="4">
        <f t="shared" si="127"/>
        <v>0</v>
      </c>
      <c r="AB126" s="4">
        <f t="shared" si="127"/>
        <v>0</v>
      </c>
      <c r="AC126" s="4">
        <f t="shared" si="127"/>
        <v>0</v>
      </c>
      <c r="AD126" s="4">
        <f t="shared" si="127"/>
        <v>0</v>
      </c>
      <c r="AE126" s="4">
        <f t="shared" si="127"/>
        <v>0</v>
      </c>
      <c r="AF126" s="4">
        <f t="shared" si="127"/>
        <v>0</v>
      </c>
      <c r="AH126" s="20">
        <f t="shared" ref="AH126" si="168">IFERROR(AH97/AH$15,"NA")</f>
        <v>0</v>
      </c>
      <c r="AI126" s="20">
        <f t="shared" ref="AI126" si="169">IFERROR(AI97/AI$15,"NA")</f>
        <v>0</v>
      </c>
    </row>
    <row r="127" spans="2:35" ht="14.35" hidden="1" customHeight="1" outlineLevel="1" x14ac:dyDescent="0.45">
      <c r="B127" s="63">
        <f t="shared" si="125"/>
        <v>17</v>
      </c>
      <c r="D127" s="32"/>
      <c r="E127" s="33"/>
      <c r="F127" s="34"/>
      <c r="G127" s="34"/>
      <c r="H127" s="27"/>
      <c r="I127" s="20">
        <f t="shared" ref="I127:T127" si="170">IFERROR(I98/I$15,"NA")</f>
        <v>0</v>
      </c>
      <c r="J127" s="20">
        <f t="shared" si="170"/>
        <v>0</v>
      </c>
      <c r="K127" s="20">
        <f t="shared" si="170"/>
        <v>0</v>
      </c>
      <c r="L127" s="20">
        <f t="shared" si="170"/>
        <v>0</v>
      </c>
      <c r="M127" s="20">
        <f t="shared" si="170"/>
        <v>0</v>
      </c>
      <c r="N127" s="20">
        <f t="shared" si="170"/>
        <v>0</v>
      </c>
      <c r="O127" s="20">
        <f t="shared" si="170"/>
        <v>0</v>
      </c>
      <c r="P127" s="20">
        <f t="shared" si="170"/>
        <v>0</v>
      </c>
      <c r="Q127" s="20">
        <f t="shared" si="170"/>
        <v>0</v>
      </c>
      <c r="R127" s="20">
        <f t="shared" si="170"/>
        <v>0</v>
      </c>
      <c r="S127" s="20">
        <f t="shared" si="170"/>
        <v>0</v>
      </c>
      <c r="T127" s="20">
        <f t="shared" si="170"/>
        <v>0</v>
      </c>
      <c r="U127" s="4">
        <f t="shared" si="127"/>
        <v>0</v>
      </c>
      <c r="V127" s="4">
        <f t="shared" si="127"/>
        <v>0</v>
      </c>
      <c r="W127" s="4">
        <f t="shared" si="127"/>
        <v>0</v>
      </c>
      <c r="X127" s="4">
        <f t="shared" si="127"/>
        <v>0</v>
      </c>
      <c r="Y127" s="4">
        <f t="shared" si="127"/>
        <v>0</v>
      </c>
      <c r="Z127" s="4">
        <f t="shared" si="127"/>
        <v>0</v>
      </c>
      <c r="AA127" s="4">
        <f t="shared" si="127"/>
        <v>0</v>
      </c>
      <c r="AB127" s="4">
        <f t="shared" si="127"/>
        <v>0</v>
      </c>
      <c r="AC127" s="4">
        <f t="shared" si="127"/>
        <v>0</v>
      </c>
      <c r="AD127" s="4">
        <f t="shared" si="127"/>
        <v>0</v>
      </c>
      <c r="AE127" s="4">
        <f t="shared" si="127"/>
        <v>0</v>
      </c>
      <c r="AF127" s="4">
        <f t="shared" si="127"/>
        <v>0</v>
      </c>
      <c r="AH127" s="20">
        <f t="shared" ref="AH127" si="171">IFERROR(AH98/AH$15,"NA")</f>
        <v>0</v>
      </c>
      <c r="AI127" s="20">
        <f t="shared" ref="AI127" si="172">IFERROR(AI98/AI$15,"NA")</f>
        <v>0</v>
      </c>
    </row>
    <row r="128" spans="2:35" ht="14.35" hidden="1" customHeight="1" outlineLevel="1" x14ac:dyDescent="0.45">
      <c r="B128" s="63">
        <f t="shared" si="125"/>
        <v>18</v>
      </c>
      <c r="D128" s="32"/>
      <c r="E128" s="33"/>
      <c r="F128" s="34"/>
      <c r="G128" s="34"/>
      <c r="H128" s="27"/>
      <c r="I128" s="20">
        <f t="shared" ref="I128:T128" si="173">IFERROR(I99/I$15,"NA")</f>
        <v>0</v>
      </c>
      <c r="J128" s="20">
        <f t="shared" si="173"/>
        <v>0</v>
      </c>
      <c r="K128" s="20">
        <f t="shared" si="173"/>
        <v>0</v>
      </c>
      <c r="L128" s="20">
        <f t="shared" si="173"/>
        <v>0</v>
      </c>
      <c r="M128" s="20">
        <f t="shared" si="173"/>
        <v>0</v>
      </c>
      <c r="N128" s="20">
        <f t="shared" si="173"/>
        <v>0</v>
      </c>
      <c r="O128" s="20">
        <f t="shared" si="173"/>
        <v>0</v>
      </c>
      <c r="P128" s="20">
        <f t="shared" si="173"/>
        <v>0</v>
      </c>
      <c r="Q128" s="20">
        <f t="shared" si="173"/>
        <v>0</v>
      </c>
      <c r="R128" s="20">
        <f t="shared" si="173"/>
        <v>0</v>
      </c>
      <c r="S128" s="20">
        <f t="shared" si="173"/>
        <v>0</v>
      </c>
      <c r="T128" s="20">
        <f t="shared" si="173"/>
        <v>0</v>
      </c>
      <c r="U128" s="4">
        <f t="shared" si="127"/>
        <v>0</v>
      </c>
      <c r="V128" s="4">
        <f t="shared" si="127"/>
        <v>0</v>
      </c>
      <c r="W128" s="4">
        <f t="shared" si="127"/>
        <v>0</v>
      </c>
      <c r="X128" s="4">
        <f t="shared" si="127"/>
        <v>0</v>
      </c>
      <c r="Y128" s="4">
        <f t="shared" si="127"/>
        <v>0</v>
      </c>
      <c r="Z128" s="4">
        <f t="shared" si="127"/>
        <v>0</v>
      </c>
      <c r="AA128" s="4">
        <f t="shared" si="127"/>
        <v>0</v>
      </c>
      <c r="AB128" s="4">
        <f t="shared" si="127"/>
        <v>0</v>
      </c>
      <c r="AC128" s="4">
        <f t="shared" si="127"/>
        <v>0</v>
      </c>
      <c r="AD128" s="4">
        <f t="shared" si="127"/>
        <v>0</v>
      </c>
      <c r="AE128" s="4">
        <f t="shared" si="127"/>
        <v>0</v>
      </c>
      <c r="AF128" s="4">
        <f t="shared" si="127"/>
        <v>0</v>
      </c>
      <c r="AH128" s="20">
        <f t="shared" ref="AH128" si="174">IFERROR(AH99/AH$15,"NA")</f>
        <v>0</v>
      </c>
      <c r="AI128" s="20">
        <f t="shared" ref="AI128" si="175">IFERROR(AI99/AI$15,"NA")</f>
        <v>0</v>
      </c>
    </row>
    <row r="129" spans="2:35" ht="14.35" hidden="1" customHeight="1" outlineLevel="1" x14ac:dyDescent="0.45">
      <c r="B129" s="63">
        <f t="shared" si="125"/>
        <v>19</v>
      </c>
      <c r="D129" s="32"/>
      <c r="E129" s="33"/>
      <c r="F129" s="34"/>
      <c r="G129" s="34"/>
      <c r="H129" s="27"/>
      <c r="I129" s="20">
        <f t="shared" ref="I129:T129" si="176">IFERROR(I100/I$15,"NA")</f>
        <v>0</v>
      </c>
      <c r="J129" s="20">
        <f t="shared" si="176"/>
        <v>0</v>
      </c>
      <c r="K129" s="20">
        <f t="shared" si="176"/>
        <v>0</v>
      </c>
      <c r="L129" s="20">
        <f t="shared" si="176"/>
        <v>0</v>
      </c>
      <c r="M129" s="20">
        <f t="shared" si="176"/>
        <v>0</v>
      </c>
      <c r="N129" s="20">
        <f t="shared" si="176"/>
        <v>0</v>
      </c>
      <c r="O129" s="20">
        <f t="shared" si="176"/>
        <v>0</v>
      </c>
      <c r="P129" s="20">
        <f t="shared" si="176"/>
        <v>0</v>
      </c>
      <c r="Q129" s="20">
        <f t="shared" si="176"/>
        <v>0</v>
      </c>
      <c r="R129" s="20">
        <f t="shared" si="176"/>
        <v>0</v>
      </c>
      <c r="S129" s="20">
        <f t="shared" si="176"/>
        <v>0</v>
      </c>
      <c r="T129" s="20">
        <f t="shared" si="176"/>
        <v>0</v>
      </c>
      <c r="U129" s="4">
        <f t="shared" si="127"/>
        <v>0</v>
      </c>
      <c r="V129" s="4">
        <f t="shared" si="127"/>
        <v>0</v>
      </c>
      <c r="W129" s="4">
        <f t="shared" si="127"/>
        <v>0</v>
      </c>
      <c r="X129" s="4">
        <f t="shared" si="127"/>
        <v>0</v>
      </c>
      <c r="Y129" s="4">
        <f t="shared" si="127"/>
        <v>0</v>
      </c>
      <c r="Z129" s="4">
        <f t="shared" si="127"/>
        <v>0</v>
      </c>
      <c r="AA129" s="4">
        <f t="shared" si="127"/>
        <v>0</v>
      </c>
      <c r="AB129" s="4">
        <f t="shared" si="127"/>
        <v>0</v>
      </c>
      <c r="AC129" s="4">
        <f t="shared" si="127"/>
        <v>0</v>
      </c>
      <c r="AD129" s="4">
        <f t="shared" si="127"/>
        <v>0</v>
      </c>
      <c r="AE129" s="4">
        <f t="shared" si="127"/>
        <v>0</v>
      </c>
      <c r="AF129" s="4">
        <f t="shared" si="127"/>
        <v>0</v>
      </c>
      <c r="AH129" s="20">
        <f t="shared" ref="AH129" si="177">IFERROR(AH100/AH$15,"NA")</f>
        <v>0</v>
      </c>
      <c r="AI129" s="20">
        <f t="shared" ref="AI129" si="178">IFERROR(AI100/AI$15,"NA")</f>
        <v>0</v>
      </c>
    </row>
    <row r="130" spans="2:35" ht="14.35" hidden="1" customHeight="1" outlineLevel="1" x14ac:dyDescent="0.45">
      <c r="B130" s="63">
        <f t="shared" si="125"/>
        <v>20</v>
      </c>
      <c r="D130" s="32"/>
      <c r="E130" s="33"/>
      <c r="F130" s="34"/>
      <c r="G130" s="34"/>
      <c r="H130" s="27"/>
      <c r="I130" s="20">
        <f t="shared" ref="I130:T130" si="179">IFERROR(I101/I$15,"NA")</f>
        <v>0</v>
      </c>
      <c r="J130" s="20">
        <f t="shared" si="179"/>
        <v>0</v>
      </c>
      <c r="K130" s="20">
        <f t="shared" si="179"/>
        <v>0</v>
      </c>
      <c r="L130" s="20">
        <f t="shared" si="179"/>
        <v>0</v>
      </c>
      <c r="M130" s="20">
        <f t="shared" si="179"/>
        <v>0</v>
      </c>
      <c r="N130" s="20">
        <f t="shared" si="179"/>
        <v>0</v>
      </c>
      <c r="O130" s="20">
        <f t="shared" si="179"/>
        <v>0</v>
      </c>
      <c r="P130" s="20">
        <f t="shared" si="179"/>
        <v>0</v>
      </c>
      <c r="Q130" s="20">
        <f t="shared" si="179"/>
        <v>0</v>
      </c>
      <c r="R130" s="20">
        <f t="shared" si="179"/>
        <v>0</v>
      </c>
      <c r="S130" s="20">
        <f t="shared" si="179"/>
        <v>0</v>
      </c>
      <c r="T130" s="20">
        <f t="shared" si="179"/>
        <v>0</v>
      </c>
      <c r="U130" s="4">
        <f t="shared" si="127"/>
        <v>0</v>
      </c>
      <c r="V130" s="4">
        <f t="shared" si="127"/>
        <v>0</v>
      </c>
      <c r="W130" s="4">
        <f t="shared" si="127"/>
        <v>0</v>
      </c>
      <c r="X130" s="4">
        <f t="shared" ref="U130:AF135" si="180">AVERAGE($I130:$T130)</f>
        <v>0</v>
      </c>
      <c r="Y130" s="4">
        <f t="shared" si="180"/>
        <v>0</v>
      </c>
      <c r="Z130" s="4">
        <f t="shared" si="180"/>
        <v>0</v>
      </c>
      <c r="AA130" s="4">
        <f t="shared" si="180"/>
        <v>0</v>
      </c>
      <c r="AB130" s="4">
        <f t="shared" si="180"/>
        <v>0</v>
      </c>
      <c r="AC130" s="4">
        <f t="shared" si="180"/>
        <v>0</v>
      </c>
      <c r="AD130" s="4">
        <f t="shared" si="180"/>
        <v>0</v>
      </c>
      <c r="AE130" s="4">
        <f t="shared" si="180"/>
        <v>0</v>
      </c>
      <c r="AF130" s="4">
        <f t="shared" si="180"/>
        <v>0</v>
      </c>
      <c r="AH130" s="20">
        <f t="shared" ref="AH130" si="181">IFERROR(AH101/AH$15,"NA")</f>
        <v>0</v>
      </c>
      <c r="AI130" s="20">
        <f t="shared" ref="AI130" si="182">IFERROR(AI101/AI$15,"NA")</f>
        <v>0</v>
      </c>
    </row>
    <row r="131" spans="2:35" ht="14.35" hidden="1" customHeight="1" outlineLevel="1" x14ac:dyDescent="0.45">
      <c r="B131" s="63">
        <f t="shared" si="125"/>
        <v>21</v>
      </c>
      <c r="D131" s="32"/>
      <c r="E131" s="33"/>
      <c r="F131" s="34"/>
      <c r="G131" s="34"/>
      <c r="H131" s="27"/>
      <c r="I131" s="20">
        <f t="shared" ref="I131:T131" si="183">IFERROR(I102/I$15,"NA")</f>
        <v>0</v>
      </c>
      <c r="J131" s="20">
        <f t="shared" si="183"/>
        <v>0</v>
      </c>
      <c r="K131" s="20">
        <f t="shared" si="183"/>
        <v>0</v>
      </c>
      <c r="L131" s="20">
        <f t="shared" si="183"/>
        <v>0</v>
      </c>
      <c r="M131" s="20">
        <f t="shared" si="183"/>
        <v>0</v>
      </c>
      <c r="N131" s="20">
        <f t="shared" si="183"/>
        <v>0</v>
      </c>
      <c r="O131" s="20">
        <f t="shared" si="183"/>
        <v>0</v>
      </c>
      <c r="P131" s="20">
        <f t="shared" si="183"/>
        <v>0</v>
      </c>
      <c r="Q131" s="20">
        <f t="shared" si="183"/>
        <v>0</v>
      </c>
      <c r="R131" s="20">
        <f t="shared" si="183"/>
        <v>0</v>
      </c>
      <c r="S131" s="20">
        <f t="shared" si="183"/>
        <v>0</v>
      </c>
      <c r="T131" s="20">
        <f t="shared" si="183"/>
        <v>0</v>
      </c>
      <c r="U131" s="4">
        <f t="shared" si="180"/>
        <v>0</v>
      </c>
      <c r="V131" s="4">
        <f t="shared" si="180"/>
        <v>0</v>
      </c>
      <c r="W131" s="4">
        <f t="shared" si="180"/>
        <v>0</v>
      </c>
      <c r="X131" s="4">
        <f t="shared" si="180"/>
        <v>0</v>
      </c>
      <c r="Y131" s="4">
        <f t="shared" si="180"/>
        <v>0</v>
      </c>
      <c r="Z131" s="4">
        <f t="shared" si="180"/>
        <v>0</v>
      </c>
      <c r="AA131" s="4">
        <f t="shared" si="180"/>
        <v>0</v>
      </c>
      <c r="AB131" s="4">
        <f t="shared" si="180"/>
        <v>0</v>
      </c>
      <c r="AC131" s="4">
        <f t="shared" si="180"/>
        <v>0</v>
      </c>
      <c r="AD131" s="4">
        <f t="shared" si="180"/>
        <v>0</v>
      </c>
      <c r="AE131" s="4">
        <f t="shared" si="180"/>
        <v>0</v>
      </c>
      <c r="AF131" s="4">
        <f t="shared" si="180"/>
        <v>0</v>
      </c>
      <c r="AH131" s="20">
        <f t="shared" ref="AH131" si="184">IFERROR(AH102/AH$15,"NA")</f>
        <v>0</v>
      </c>
      <c r="AI131" s="20">
        <f t="shared" ref="AI131" si="185">IFERROR(AI102/AI$15,"NA")</f>
        <v>0</v>
      </c>
    </row>
    <row r="132" spans="2:35" ht="14.35" hidden="1" customHeight="1" outlineLevel="1" x14ac:dyDescent="0.45">
      <c r="B132" s="63">
        <f t="shared" si="125"/>
        <v>22</v>
      </c>
      <c r="D132" s="32"/>
      <c r="E132" s="33"/>
      <c r="F132" s="34"/>
      <c r="G132" s="34"/>
      <c r="H132" s="27"/>
      <c r="I132" s="20">
        <f t="shared" ref="I132:T132" si="186">IFERROR(I103/I$15,"NA")</f>
        <v>0</v>
      </c>
      <c r="J132" s="20">
        <f t="shared" si="186"/>
        <v>0</v>
      </c>
      <c r="K132" s="20">
        <f t="shared" si="186"/>
        <v>0</v>
      </c>
      <c r="L132" s="20">
        <f t="shared" si="186"/>
        <v>0</v>
      </c>
      <c r="M132" s="20">
        <f t="shared" si="186"/>
        <v>0</v>
      </c>
      <c r="N132" s="20">
        <f t="shared" si="186"/>
        <v>0</v>
      </c>
      <c r="O132" s="20">
        <f t="shared" si="186"/>
        <v>0</v>
      </c>
      <c r="P132" s="20">
        <f t="shared" si="186"/>
        <v>0</v>
      </c>
      <c r="Q132" s="20">
        <f t="shared" si="186"/>
        <v>0</v>
      </c>
      <c r="R132" s="20">
        <f t="shared" si="186"/>
        <v>0</v>
      </c>
      <c r="S132" s="20">
        <f t="shared" si="186"/>
        <v>0</v>
      </c>
      <c r="T132" s="20">
        <f t="shared" si="186"/>
        <v>0</v>
      </c>
      <c r="U132" s="4">
        <f t="shared" si="180"/>
        <v>0</v>
      </c>
      <c r="V132" s="4">
        <f t="shared" si="180"/>
        <v>0</v>
      </c>
      <c r="W132" s="4">
        <f t="shared" si="180"/>
        <v>0</v>
      </c>
      <c r="X132" s="4">
        <f t="shared" si="180"/>
        <v>0</v>
      </c>
      <c r="Y132" s="4">
        <f t="shared" si="180"/>
        <v>0</v>
      </c>
      <c r="Z132" s="4">
        <f t="shared" si="180"/>
        <v>0</v>
      </c>
      <c r="AA132" s="4">
        <f t="shared" si="180"/>
        <v>0</v>
      </c>
      <c r="AB132" s="4">
        <f t="shared" si="180"/>
        <v>0</v>
      </c>
      <c r="AC132" s="4">
        <f t="shared" si="180"/>
        <v>0</v>
      </c>
      <c r="AD132" s="4">
        <f t="shared" si="180"/>
        <v>0</v>
      </c>
      <c r="AE132" s="4">
        <f t="shared" si="180"/>
        <v>0</v>
      </c>
      <c r="AF132" s="4">
        <f t="shared" si="180"/>
        <v>0</v>
      </c>
      <c r="AH132" s="20">
        <f t="shared" ref="AH132" si="187">IFERROR(AH103/AH$15,"NA")</f>
        <v>0</v>
      </c>
      <c r="AI132" s="20">
        <f t="shared" ref="AI132" si="188">IFERROR(AI103/AI$15,"NA")</f>
        <v>0</v>
      </c>
    </row>
    <row r="133" spans="2:35" ht="14.35" hidden="1" customHeight="1" outlineLevel="1" x14ac:dyDescent="0.45">
      <c r="B133" s="63">
        <f t="shared" si="125"/>
        <v>23</v>
      </c>
      <c r="D133" s="32"/>
      <c r="E133" s="33"/>
      <c r="F133" s="34"/>
      <c r="G133" s="34"/>
      <c r="H133" s="27"/>
      <c r="I133" s="20">
        <f t="shared" ref="I133:T133" si="189">IFERROR(I104/I$15,"NA")</f>
        <v>0</v>
      </c>
      <c r="J133" s="20">
        <f t="shared" si="189"/>
        <v>0</v>
      </c>
      <c r="K133" s="20">
        <f t="shared" si="189"/>
        <v>0</v>
      </c>
      <c r="L133" s="20">
        <f t="shared" si="189"/>
        <v>0</v>
      </c>
      <c r="M133" s="20">
        <f t="shared" si="189"/>
        <v>0</v>
      </c>
      <c r="N133" s="20">
        <f t="shared" si="189"/>
        <v>0</v>
      </c>
      <c r="O133" s="20">
        <f t="shared" si="189"/>
        <v>0</v>
      </c>
      <c r="P133" s="20">
        <f t="shared" si="189"/>
        <v>0</v>
      </c>
      <c r="Q133" s="20">
        <f t="shared" si="189"/>
        <v>0</v>
      </c>
      <c r="R133" s="20">
        <f t="shared" si="189"/>
        <v>0</v>
      </c>
      <c r="S133" s="20">
        <f t="shared" si="189"/>
        <v>0</v>
      </c>
      <c r="T133" s="20">
        <f t="shared" si="189"/>
        <v>0</v>
      </c>
      <c r="U133" s="4">
        <f t="shared" si="180"/>
        <v>0</v>
      </c>
      <c r="V133" s="4">
        <f t="shared" si="180"/>
        <v>0</v>
      </c>
      <c r="W133" s="4">
        <f t="shared" si="180"/>
        <v>0</v>
      </c>
      <c r="X133" s="4">
        <f t="shared" si="180"/>
        <v>0</v>
      </c>
      <c r="Y133" s="4">
        <f t="shared" si="180"/>
        <v>0</v>
      </c>
      <c r="Z133" s="4">
        <f t="shared" si="180"/>
        <v>0</v>
      </c>
      <c r="AA133" s="4">
        <f t="shared" si="180"/>
        <v>0</v>
      </c>
      <c r="AB133" s="4">
        <f t="shared" si="180"/>
        <v>0</v>
      </c>
      <c r="AC133" s="4">
        <f t="shared" si="180"/>
        <v>0</v>
      </c>
      <c r="AD133" s="4">
        <f t="shared" si="180"/>
        <v>0</v>
      </c>
      <c r="AE133" s="4">
        <f t="shared" si="180"/>
        <v>0</v>
      </c>
      <c r="AF133" s="4">
        <f t="shared" si="180"/>
        <v>0</v>
      </c>
      <c r="AH133" s="20">
        <f t="shared" ref="AH133" si="190">IFERROR(AH104/AH$15,"NA")</f>
        <v>0</v>
      </c>
      <c r="AI133" s="20">
        <f t="shared" ref="AI133" si="191">IFERROR(AI104/AI$15,"NA")</f>
        <v>0</v>
      </c>
    </row>
    <row r="134" spans="2:35" ht="14.35" hidden="1" customHeight="1" outlineLevel="1" x14ac:dyDescent="0.45">
      <c r="B134" s="63">
        <f t="shared" si="125"/>
        <v>24</v>
      </c>
      <c r="D134" s="32"/>
      <c r="E134" s="33"/>
      <c r="F134" s="34"/>
      <c r="G134" s="34"/>
      <c r="H134" s="27"/>
      <c r="I134" s="20">
        <f t="shared" ref="I134:T134" si="192">IFERROR(I105/I$15,"NA")</f>
        <v>0</v>
      </c>
      <c r="J134" s="20">
        <f t="shared" si="192"/>
        <v>0</v>
      </c>
      <c r="K134" s="20">
        <f t="shared" si="192"/>
        <v>0</v>
      </c>
      <c r="L134" s="20">
        <f t="shared" si="192"/>
        <v>0</v>
      </c>
      <c r="M134" s="20">
        <f t="shared" si="192"/>
        <v>0</v>
      </c>
      <c r="N134" s="20">
        <f t="shared" si="192"/>
        <v>0</v>
      </c>
      <c r="O134" s="20">
        <f t="shared" si="192"/>
        <v>0</v>
      </c>
      <c r="P134" s="20">
        <f t="shared" si="192"/>
        <v>0</v>
      </c>
      <c r="Q134" s="20">
        <f t="shared" si="192"/>
        <v>0</v>
      </c>
      <c r="R134" s="20">
        <f t="shared" si="192"/>
        <v>0</v>
      </c>
      <c r="S134" s="20">
        <f t="shared" si="192"/>
        <v>0</v>
      </c>
      <c r="T134" s="20">
        <f t="shared" si="192"/>
        <v>0</v>
      </c>
      <c r="U134" s="4">
        <f t="shared" si="180"/>
        <v>0</v>
      </c>
      <c r="V134" s="4">
        <f t="shared" si="180"/>
        <v>0</v>
      </c>
      <c r="W134" s="4">
        <f t="shared" si="180"/>
        <v>0</v>
      </c>
      <c r="X134" s="4">
        <f t="shared" si="180"/>
        <v>0</v>
      </c>
      <c r="Y134" s="4">
        <f t="shared" si="180"/>
        <v>0</v>
      </c>
      <c r="Z134" s="4">
        <f t="shared" si="180"/>
        <v>0</v>
      </c>
      <c r="AA134" s="4">
        <f t="shared" si="180"/>
        <v>0</v>
      </c>
      <c r="AB134" s="4">
        <f t="shared" si="180"/>
        <v>0</v>
      </c>
      <c r="AC134" s="4">
        <f t="shared" si="180"/>
        <v>0</v>
      </c>
      <c r="AD134" s="4">
        <f t="shared" si="180"/>
        <v>0</v>
      </c>
      <c r="AE134" s="4">
        <f t="shared" si="180"/>
        <v>0</v>
      </c>
      <c r="AF134" s="4">
        <f t="shared" si="180"/>
        <v>0</v>
      </c>
      <c r="AH134" s="20">
        <f t="shared" ref="AH134" si="193">IFERROR(AH105/AH$15,"NA")</f>
        <v>0</v>
      </c>
      <c r="AI134" s="20">
        <f t="shared" ref="AI134" si="194">IFERROR(AI105/AI$15,"NA")</f>
        <v>0</v>
      </c>
    </row>
    <row r="135" spans="2:35" ht="14.35" hidden="1" customHeight="1" outlineLevel="1" x14ac:dyDescent="0.45">
      <c r="B135" s="63">
        <f t="shared" si="125"/>
        <v>25</v>
      </c>
      <c r="D135" s="32"/>
      <c r="E135" s="33"/>
      <c r="F135" s="34"/>
      <c r="G135" s="34"/>
      <c r="H135" s="27"/>
      <c r="I135" s="20">
        <f t="shared" ref="I135:T135" si="195">IFERROR(I106/I$15,"NA")</f>
        <v>0</v>
      </c>
      <c r="J135" s="20">
        <f t="shared" si="195"/>
        <v>0</v>
      </c>
      <c r="K135" s="20">
        <f t="shared" si="195"/>
        <v>0</v>
      </c>
      <c r="L135" s="20">
        <f t="shared" si="195"/>
        <v>0</v>
      </c>
      <c r="M135" s="20">
        <f t="shared" si="195"/>
        <v>0</v>
      </c>
      <c r="N135" s="20">
        <f t="shared" si="195"/>
        <v>0</v>
      </c>
      <c r="O135" s="20">
        <f t="shared" si="195"/>
        <v>0</v>
      </c>
      <c r="P135" s="20">
        <f t="shared" si="195"/>
        <v>0</v>
      </c>
      <c r="Q135" s="20">
        <f t="shared" si="195"/>
        <v>0</v>
      </c>
      <c r="R135" s="20">
        <f t="shared" si="195"/>
        <v>0</v>
      </c>
      <c r="S135" s="20">
        <f t="shared" si="195"/>
        <v>0</v>
      </c>
      <c r="T135" s="20">
        <f t="shared" si="195"/>
        <v>0</v>
      </c>
      <c r="U135" s="4">
        <f t="shared" si="180"/>
        <v>0</v>
      </c>
      <c r="V135" s="4">
        <f t="shared" si="180"/>
        <v>0</v>
      </c>
      <c r="W135" s="4">
        <f t="shared" si="180"/>
        <v>0</v>
      </c>
      <c r="X135" s="4">
        <f t="shared" si="180"/>
        <v>0</v>
      </c>
      <c r="Y135" s="4">
        <f t="shared" si="180"/>
        <v>0</v>
      </c>
      <c r="Z135" s="4">
        <f t="shared" si="180"/>
        <v>0</v>
      </c>
      <c r="AA135" s="4">
        <f t="shared" si="180"/>
        <v>0</v>
      </c>
      <c r="AB135" s="4">
        <f t="shared" si="180"/>
        <v>0</v>
      </c>
      <c r="AC135" s="4">
        <f t="shared" si="180"/>
        <v>0</v>
      </c>
      <c r="AD135" s="4">
        <f t="shared" si="180"/>
        <v>0</v>
      </c>
      <c r="AE135" s="4">
        <f t="shared" si="180"/>
        <v>0</v>
      </c>
      <c r="AF135" s="4">
        <f t="shared" si="180"/>
        <v>0</v>
      </c>
      <c r="AH135" s="20">
        <f t="shared" ref="AH135" si="196">IFERROR(AH106/AH$15,"NA")</f>
        <v>0</v>
      </c>
      <c r="AI135" s="20">
        <f t="shared" ref="AI135" si="197">IFERROR(AI106/AI$15,"NA")</f>
        <v>0</v>
      </c>
    </row>
    <row r="136" spans="2:35" collapsed="1" x14ac:dyDescent="0.45"/>
    <row r="137" spans="2:35" x14ac:dyDescent="0.45">
      <c r="B137" s="38" t="s">
        <v>65</v>
      </c>
      <c r="C137" s="38"/>
      <c r="D137" s="38"/>
      <c r="E137" s="38"/>
      <c r="F137" s="38"/>
      <c r="G137" s="38"/>
      <c r="H137" s="38"/>
      <c r="I137" s="39">
        <f t="shared" ref="I137:AF137" si="198">I77-I107</f>
        <v>116500</v>
      </c>
      <c r="J137" s="39">
        <f t="shared" si="198"/>
        <v>116500</v>
      </c>
      <c r="K137" s="39">
        <f t="shared" si="198"/>
        <v>116500</v>
      </c>
      <c r="L137" s="39">
        <f t="shared" si="198"/>
        <v>116500</v>
      </c>
      <c r="M137" s="39">
        <f t="shared" si="198"/>
        <v>116500</v>
      </c>
      <c r="N137" s="39">
        <f t="shared" si="198"/>
        <v>116500</v>
      </c>
      <c r="O137" s="39">
        <f t="shared" si="198"/>
        <v>116500</v>
      </c>
      <c r="P137" s="39">
        <f t="shared" si="198"/>
        <v>116500</v>
      </c>
      <c r="Q137" s="39">
        <f t="shared" si="198"/>
        <v>116500</v>
      </c>
      <c r="R137" s="39">
        <f t="shared" si="198"/>
        <v>116500</v>
      </c>
      <c r="S137" s="39">
        <f t="shared" si="198"/>
        <v>116500</v>
      </c>
      <c r="T137" s="39">
        <f t="shared" si="198"/>
        <v>116500</v>
      </c>
      <c r="U137" s="39">
        <f t="shared" si="198"/>
        <v>116499.99999999988</v>
      </c>
      <c r="V137" s="39">
        <f t="shared" si="198"/>
        <v>116499.99999999988</v>
      </c>
      <c r="W137" s="39">
        <f t="shared" si="198"/>
        <v>-1625.0000000000582</v>
      </c>
      <c r="X137" s="39">
        <f t="shared" si="198"/>
        <v>-103386.71875000001</v>
      </c>
      <c r="Y137" s="39">
        <f t="shared" si="198"/>
        <v>-103386.71875000001</v>
      </c>
      <c r="Z137" s="39">
        <f t="shared" si="198"/>
        <v>-79812.5</v>
      </c>
      <c r="AA137" s="39">
        <f t="shared" si="198"/>
        <v>-79812.5</v>
      </c>
      <c r="AB137" s="39">
        <f t="shared" si="198"/>
        <v>-79812.5</v>
      </c>
      <c r="AC137" s="39">
        <f t="shared" si="198"/>
        <v>-80937.500000000058</v>
      </c>
      <c r="AD137" s="39">
        <f t="shared" si="198"/>
        <v>13374.999999999942</v>
      </c>
      <c r="AE137" s="39">
        <f t="shared" si="198"/>
        <v>26687.499999999942</v>
      </c>
      <c r="AF137" s="39">
        <f t="shared" si="198"/>
        <v>53312.5</v>
      </c>
      <c r="AH137" s="39">
        <f>AH77-AH107</f>
        <v>1398000</v>
      </c>
      <c r="AI137" s="39">
        <f>AI77-AI107</f>
        <v>-121398.43750000186</v>
      </c>
    </row>
    <row r="138" spans="2:35" x14ac:dyDescent="0.45">
      <c r="B138" s="31" t="s">
        <v>29</v>
      </c>
      <c r="I138" s="30">
        <f>I137/I$30</f>
        <v>9.7083333333333327E-2</v>
      </c>
      <c r="J138" s="30">
        <f t="shared" ref="J138:AF138" si="199">J137/J$30</f>
        <v>9.7083333333333327E-2</v>
      </c>
      <c r="K138" s="30">
        <f t="shared" si="199"/>
        <v>9.7083333333333327E-2</v>
      </c>
      <c r="L138" s="30">
        <f t="shared" si="199"/>
        <v>9.7083333333333327E-2</v>
      </c>
      <c r="M138" s="30">
        <f t="shared" si="199"/>
        <v>9.7083333333333327E-2</v>
      </c>
      <c r="N138" s="30">
        <f t="shared" si="199"/>
        <v>9.7083333333333327E-2</v>
      </c>
      <c r="O138" s="30">
        <f t="shared" si="199"/>
        <v>9.7083333333333327E-2</v>
      </c>
      <c r="P138" s="30">
        <f t="shared" si="199"/>
        <v>9.7083333333333327E-2</v>
      </c>
      <c r="Q138" s="30">
        <f t="shared" si="199"/>
        <v>9.7083333333333327E-2</v>
      </c>
      <c r="R138" s="30">
        <f t="shared" si="199"/>
        <v>9.7083333333333327E-2</v>
      </c>
      <c r="S138" s="30">
        <f t="shared" si="199"/>
        <v>9.7083333333333327E-2</v>
      </c>
      <c r="T138" s="30">
        <f t="shared" si="199"/>
        <v>9.7083333333333327E-2</v>
      </c>
      <c r="U138" s="30">
        <f t="shared" si="199"/>
        <v>9.708333333333323E-2</v>
      </c>
      <c r="V138" s="30">
        <f t="shared" si="199"/>
        <v>9.708333333333323E-2</v>
      </c>
      <c r="W138" s="30">
        <f t="shared" si="199"/>
        <v>-2.7083333333334301E-3</v>
      </c>
      <c r="X138" s="30">
        <f t="shared" si="199"/>
        <v>-1.4018538135593221</v>
      </c>
      <c r="Y138" s="30">
        <f t="shared" si="199"/>
        <v>-1.4018538135593221</v>
      </c>
      <c r="Z138" s="30">
        <f t="shared" si="199"/>
        <v>-0.44340277777777776</v>
      </c>
      <c r="AA138" s="30">
        <f t="shared" si="199"/>
        <v>-0.44340277777777776</v>
      </c>
      <c r="AB138" s="30">
        <f t="shared" si="199"/>
        <v>-0.44340277777777776</v>
      </c>
      <c r="AC138" s="30">
        <f t="shared" si="199"/>
        <v>-0.14988425925925936</v>
      </c>
      <c r="AD138" s="30">
        <f t="shared" si="199"/>
        <v>2.2291666666666571E-2</v>
      </c>
      <c r="AE138" s="30">
        <f t="shared" si="199"/>
        <v>4.0435606060605971E-2</v>
      </c>
      <c r="AF138" s="30">
        <f t="shared" si="199"/>
        <v>6.8349358974358967E-2</v>
      </c>
      <c r="AH138" s="30">
        <f t="shared" ref="AH138" si="200">AH137/AH$15</f>
        <v>9.7083333333333327E-2</v>
      </c>
      <c r="AI138" s="30">
        <f t="shared" ref="AI138" si="201">AI137/AI$15</f>
        <v>-8.4304470486112407E-3</v>
      </c>
    </row>
    <row r="139" spans="2:35" ht="3" customHeight="1" x14ac:dyDescent="0.45"/>
    <row r="140" spans="2:35" x14ac:dyDescent="0.45">
      <c r="B140" t="s">
        <v>63</v>
      </c>
      <c r="I140" s="2">
        <v>10000</v>
      </c>
      <c r="J140" s="2">
        <v>10000</v>
      </c>
      <c r="K140" s="2">
        <v>10000</v>
      </c>
      <c r="L140" s="2">
        <v>10000</v>
      </c>
      <c r="M140" s="2">
        <v>10000</v>
      </c>
      <c r="N140" s="2">
        <v>10000</v>
      </c>
      <c r="O140" s="2">
        <v>10000</v>
      </c>
      <c r="P140" s="2">
        <v>10000</v>
      </c>
      <c r="Q140" s="2">
        <v>10000</v>
      </c>
      <c r="R140" s="2">
        <v>10000</v>
      </c>
      <c r="S140" s="2">
        <v>10000</v>
      </c>
      <c r="T140" s="2">
        <v>10000</v>
      </c>
      <c r="U140" s="2">
        <v>10000</v>
      </c>
      <c r="V140" s="2">
        <v>10000</v>
      </c>
      <c r="W140" s="2">
        <v>10000</v>
      </c>
      <c r="X140" s="2">
        <v>10000</v>
      </c>
      <c r="Y140" s="2">
        <v>10000</v>
      </c>
      <c r="Z140" s="2">
        <v>10000</v>
      </c>
      <c r="AA140" s="2">
        <v>10000</v>
      </c>
      <c r="AB140" s="2">
        <v>10000</v>
      </c>
      <c r="AC140" s="2">
        <v>10000</v>
      </c>
      <c r="AD140" s="2">
        <v>10000</v>
      </c>
      <c r="AE140" s="2">
        <v>10000</v>
      </c>
      <c r="AF140" s="2">
        <v>10000</v>
      </c>
      <c r="AH140" s="26">
        <f t="shared" ref="AH140" si="202">SUM(I140:T140)</f>
        <v>120000</v>
      </c>
      <c r="AI140" s="26">
        <f t="shared" ref="AI140" si="203">SUM(U140:AF140)</f>
        <v>120000</v>
      </c>
    </row>
    <row r="141" spans="2:35" s="27" customFormat="1" ht="3" customHeight="1" x14ac:dyDescent="0.45">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H141" s="42"/>
      <c r="AI141" s="42"/>
    </row>
    <row r="142" spans="2:35" x14ac:dyDescent="0.45">
      <c r="B142" s="11" t="s">
        <v>64</v>
      </c>
      <c r="I142" s="52">
        <f>I137-I140</f>
        <v>106500</v>
      </c>
      <c r="J142" s="52">
        <f t="shared" ref="J142:AF142" si="204">J137-J140</f>
        <v>106500</v>
      </c>
      <c r="K142" s="52">
        <f t="shared" si="204"/>
        <v>106500</v>
      </c>
      <c r="L142" s="52">
        <f t="shared" si="204"/>
        <v>106500</v>
      </c>
      <c r="M142" s="52">
        <f t="shared" si="204"/>
        <v>106500</v>
      </c>
      <c r="N142" s="52">
        <f t="shared" si="204"/>
        <v>106500</v>
      </c>
      <c r="O142" s="52">
        <f t="shared" si="204"/>
        <v>106500</v>
      </c>
      <c r="P142" s="52">
        <f t="shared" si="204"/>
        <v>106500</v>
      </c>
      <c r="Q142" s="52">
        <f t="shared" si="204"/>
        <v>106500</v>
      </c>
      <c r="R142" s="52">
        <f t="shared" si="204"/>
        <v>106500</v>
      </c>
      <c r="S142" s="52">
        <f t="shared" si="204"/>
        <v>106500</v>
      </c>
      <c r="T142" s="52">
        <f t="shared" si="204"/>
        <v>106500</v>
      </c>
      <c r="U142" s="52">
        <f t="shared" si="204"/>
        <v>106499.99999999988</v>
      </c>
      <c r="V142" s="52">
        <f t="shared" si="204"/>
        <v>106499.99999999988</v>
      </c>
      <c r="W142" s="52">
        <f t="shared" si="204"/>
        <v>-11625.000000000058</v>
      </c>
      <c r="X142" s="52">
        <f t="shared" si="204"/>
        <v>-113386.71875000001</v>
      </c>
      <c r="Y142" s="52">
        <f t="shared" si="204"/>
        <v>-113386.71875000001</v>
      </c>
      <c r="Z142" s="52">
        <f t="shared" si="204"/>
        <v>-89812.5</v>
      </c>
      <c r="AA142" s="52">
        <f t="shared" si="204"/>
        <v>-89812.5</v>
      </c>
      <c r="AB142" s="52">
        <f t="shared" si="204"/>
        <v>-89812.5</v>
      </c>
      <c r="AC142" s="52">
        <f t="shared" si="204"/>
        <v>-90937.500000000058</v>
      </c>
      <c r="AD142" s="52">
        <f t="shared" si="204"/>
        <v>3374.9999999999418</v>
      </c>
      <c r="AE142" s="52">
        <f t="shared" si="204"/>
        <v>16687.499999999942</v>
      </c>
      <c r="AF142" s="52">
        <f t="shared" si="204"/>
        <v>43312.5</v>
      </c>
      <c r="AH142" s="52">
        <f t="shared" ref="AH142:AI142" si="205">AH137-AH140</f>
        <v>1278000</v>
      </c>
      <c r="AI142" s="52">
        <f t="shared" si="205"/>
        <v>-241398.43750000186</v>
      </c>
    </row>
    <row r="143" spans="2:35" ht="3" customHeight="1" x14ac:dyDescent="0.45"/>
    <row r="144" spans="2:35" x14ac:dyDescent="0.45">
      <c r="B144" t="s">
        <v>66</v>
      </c>
      <c r="I144" s="26">
        <f>MAX(0,I142*I145)</f>
        <v>22365</v>
      </c>
      <c r="J144" s="26">
        <f t="shared" ref="J144:T144" si="206">MAX(0,J142*J145)</f>
        <v>22365</v>
      </c>
      <c r="K144" s="26">
        <f t="shared" si="206"/>
        <v>22365</v>
      </c>
      <c r="L144" s="26">
        <f t="shared" si="206"/>
        <v>22365</v>
      </c>
      <c r="M144" s="26">
        <f t="shared" si="206"/>
        <v>22365</v>
      </c>
      <c r="N144" s="26">
        <f t="shared" si="206"/>
        <v>22365</v>
      </c>
      <c r="O144" s="26">
        <f t="shared" si="206"/>
        <v>22365</v>
      </c>
      <c r="P144" s="26">
        <f t="shared" si="206"/>
        <v>22365</v>
      </c>
      <c r="Q144" s="26">
        <f t="shared" si="206"/>
        <v>22365</v>
      </c>
      <c r="R144" s="26">
        <f t="shared" si="206"/>
        <v>22365</v>
      </c>
      <c r="S144" s="26">
        <f t="shared" si="206"/>
        <v>22365</v>
      </c>
      <c r="T144" s="26">
        <f t="shared" si="206"/>
        <v>22365</v>
      </c>
      <c r="U144" s="26">
        <f>MAX(0,U142*U145)</f>
        <v>22364.999999999975</v>
      </c>
      <c r="V144" s="26">
        <f t="shared" ref="V144:AF144" si="207">MAX(0,V142*V145)</f>
        <v>22364.999999999975</v>
      </c>
      <c r="W144" s="26">
        <f t="shared" si="207"/>
        <v>0</v>
      </c>
      <c r="X144" s="26">
        <f t="shared" si="207"/>
        <v>0</v>
      </c>
      <c r="Y144" s="26">
        <f t="shared" si="207"/>
        <v>0</v>
      </c>
      <c r="Z144" s="26">
        <f t="shared" si="207"/>
        <v>0</v>
      </c>
      <c r="AA144" s="26">
        <f t="shared" si="207"/>
        <v>0</v>
      </c>
      <c r="AB144" s="26">
        <f t="shared" si="207"/>
        <v>0</v>
      </c>
      <c r="AC144" s="26">
        <f t="shared" si="207"/>
        <v>0</v>
      </c>
      <c r="AD144" s="26">
        <f t="shared" si="207"/>
        <v>708.74999999998772</v>
      </c>
      <c r="AE144" s="26">
        <f t="shared" si="207"/>
        <v>3504.3749999999877</v>
      </c>
      <c r="AF144" s="26">
        <f t="shared" si="207"/>
        <v>9095.625</v>
      </c>
      <c r="AH144" s="26">
        <f t="shared" ref="AH144" si="208">SUM(I144:T144)</f>
        <v>268380</v>
      </c>
      <c r="AI144" s="26">
        <f t="shared" ref="AI144" si="209">SUM(U144:AF144)</f>
        <v>58038.74999999992</v>
      </c>
    </row>
    <row r="145" spans="2:35" x14ac:dyDescent="0.45">
      <c r="B145" s="31" t="s">
        <v>97</v>
      </c>
      <c r="I145" s="4">
        <v>0.21</v>
      </c>
      <c r="J145" s="4">
        <v>0.21</v>
      </c>
      <c r="K145" s="4">
        <v>0.21</v>
      </c>
      <c r="L145" s="4">
        <v>0.21</v>
      </c>
      <c r="M145" s="4">
        <v>0.21</v>
      </c>
      <c r="N145" s="4">
        <v>0.21</v>
      </c>
      <c r="O145" s="4">
        <v>0.21</v>
      </c>
      <c r="P145" s="4">
        <v>0.21</v>
      </c>
      <c r="Q145" s="4">
        <v>0.21</v>
      </c>
      <c r="R145" s="4">
        <v>0.21</v>
      </c>
      <c r="S145" s="4">
        <v>0.21</v>
      </c>
      <c r="T145" s="4">
        <v>0.21</v>
      </c>
      <c r="U145" s="4">
        <v>0.21</v>
      </c>
      <c r="V145" s="4">
        <v>0.21</v>
      </c>
      <c r="W145" s="4">
        <v>0.21</v>
      </c>
      <c r="X145" s="4">
        <v>0.21</v>
      </c>
      <c r="Y145" s="4">
        <v>0.21</v>
      </c>
      <c r="Z145" s="4">
        <v>0.21</v>
      </c>
      <c r="AA145" s="4">
        <v>0.21</v>
      </c>
      <c r="AB145" s="4">
        <v>0.21</v>
      </c>
      <c r="AC145" s="4">
        <v>0.21</v>
      </c>
      <c r="AD145" s="4">
        <v>0.21</v>
      </c>
      <c r="AE145" s="4">
        <v>0.21</v>
      </c>
      <c r="AF145" s="4">
        <v>0.21</v>
      </c>
      <c r="AH145" s="98" t="s">
        <v>99</v>
      </c>
      <c r="AI145" s="98" t="s">
        <v>99</v>
      </c>
    </row>
    <row r="146" spans="2:35" ht="3" customHeight="1" x14ac:dyDescent="0.45"/>
    <row r="147" spans="2:35" x14ac:dyDescent="0.45">
      <c r="B147" s="38" t="s">
        <v>67</v>
      </c>
      <c r="C147" s="38"/>
      <c r="D147" s="38"/>
      <c r="E147" s="38"/>
      <c r="F147" s="38"/>
      <c r="G147" s="38"/>
      <c r="H147" s="38"/>
      <c r="I147" s="39">
        <f>I142-I144</f>
        <v>84135</v>
      </c>
      <c r="J147" s="39">
        <f t="shared" ref="J147:AF147" si="210">J142-J144</f>
        <v>84135</v>
      </c>
      <c r="K147" s="39">
        <f t="shared" si="210"/>
        <v>84135</v>
      </c>
      <c r="L147" s="39">
        <f t="shared" si="210"/>
        <v>84135</v>
      </c>
      <c r="M147" s="39">
        <f t="shared" si="210"/>
        <v>84135</v>
      </c>
      <c r="N147" s="39">
        <f t="shared" si="210"/>
        <v>84135</v>
      </c>
      <c r="O147" s="39">
        <f t="shared" si="210"/>
        <v>84135</v>
      </c>
      <c r="P147" s="39">
        <f t="shared" si="210"/>
        <v>84135</v>
      </c>
      <c r="Q147" s="39">
        <f t="shared" si="210"/>
        <v>84135</v>
      </c>
      <c r="R147" s="39">
        <f t="shared" si="210"/>
        <v>84135</v>
      </c>
      <c r="S147" s="39">
        <f t="shared" si="210"/>
        <v>84135</v>
      </c>
      <c r="T147" s="39">
        <f t="shared" si="210"/>
        <v>84135</v>
      </c>
      <c r="U147" s="39">
        <f t="shared" si="210"/>
        <v>84134.999999999913</v>
      </c>
      <c r="V147" s="39">
        <f t="shared" si="210"/>
        <v>84134.999999999913</v>
      </c>
      <c r="W147" s="39">
        <f t="shared" si="210"/>
        <v>-11625.000000000058</v>
      </c>
      <c r="X147" s="39">
        <f t="shared" si="210"/>
        <v>-113386.71875000001</v>
      </c>
      <c r="Y147" s="39">
        <f t="shared" si="210"/>
        <v>-113386.71875000001</v>
      </c>
      <c r="Z147" s="39">
        <f t="shared" si="210"/>
        <v>-89812.5</v>
      </c>
      <c r="AA147" s="39">
        <f t="shared" si="210"/>
        <v>-89812.5</v>
      </c>
      <c r="AB147" s="39">
        <f t="shared" si="210"/>
        <v>-89812.5</v>
      </c>
      <c r="AC147" s="39">
        <f t="shared" si="210"/>
        <v>-90937.500000000058</v>
      </c>
      <c r="AD147" s="39">
        <f t="shared" si="210"/>
        <v>2666.2499999999541</v>
      </c>
      <c r="AE147" s="39">
        <f t="shared" si="210"/>
        <v>13183.124999999955</v>
      </c>
      <c r="AF147" s="39">
        <f t="shared" si="210"/>
        <v>34216.875</v>
      </c>
      <c r="AH147" s="39">
        <f t="shared" ref="AH147:AI147" si="211">AH142-AH144</f>
        <v>1009620</v>
      </c>
      <c r="AI147" s="39">
        <f t="shared" si="211"/>
        <v>-299437.1875000018</v>
      </c>
    </row>
    <row r="148" spans="2:35" x14ac:dyDescent="0.45">
      <c r="B148" s="31" t="s">
        <v>29</v>
      </c>
      <c r="I148" s="30">
        <f>I147/I$30</f>
        <v>7.0112499999999994E-2</v>
      </c>
      <c r="J148" s="30">
        <f t="shared" ref="J148:AF148" si="212">J147/J$30</f>
        <v>7.0112499999999994E-2</v>
      </c>
      <c r="K148" s="30">
        <f t="shared" si="212"/>
        <v>7.0112499999999994E-2</v>
      </c>
      <c r="L148" s="30">
        <f t="shared" si="212"/>
        <v>7.0112499999999994E-2</v>
      </c>
      <c r="M148" s="30">
        <f t="shared" si="212"/>
        <v>7.0112499999999994E-2</v>
      </c>
      <c r="N148" s="30">
        <f t="shared" si="212"/>
        <v>7.0112499999999994E-2</v>
      </c>
      <c r="O148" s="30">
        <f t="shared" si="212"/>
        <v>7.0112499999999994E-2</v>
      </c>
      <c r="P148" s="30">
        <f t="shared" si="212"/>
        <v>7.0112499999999994E-2</v>
      </c>
      <c r="Q148" s="30">
        <f t="shared" si="212"/>
        <v>7.0112499999999994E-2</v>
      </c>
      <c r="R148" s="30">
        <f t="shared" si="212"/>
        <v>7.0112499999999994E-2</v>
      </c>
      <c r="S148" s="30">
        <f t="shared" si="212"/>
        <v>7.0112499999999994E-2</v>
      </c>
      <c r="T148" s="30">
        <f t="shared" si="212"/>
        <v>7.0112499999999994E-2</v>
      </c>
      <c r="U148" s="30">
        <f t="shared" si="212"/>
        <v>7.0112499999999925E-2</v>
      </c>
      <c r="V148" s="30">
        <f t="shared" si="212"/>
        <v>7.0112499999999925E-2</v>
      </c>
      <c r="W148" s="30">
        <f t="shared" si="212"/>
        <v>-1.9375000000000097E-2</v>
      </c>
      <c r="X148" s="30">
        <f t="shared" si="212"/>
        <v>-1.5374470338983053</v>
      </c>
      <c r="Y148" s="30">
        <f t="shared" si="212"/>
        <v>-1.5374470338983053</v>
      </c>
      <c r="Z148" s="30">
        <f t="shared" si="212"/>
        <v>-0.49895833333333334</v>
      </c>
      <c r="AA148" s="30">
        <f t="shared" si="212"/>
        <v>-0.49895833333333334</v>
      </c>
      <c r="AB148" s="30">
        <f t="shared" si="212"/>
        <v>-0.49895833333333334</v>
      </c>
      <c r="AC148" s="30">
        <f t="shared" si="212"/>
        <v>-0.16840277777777787</v>
      </c>
      <c r="AD148" s="30">
        <f t="shared" si="212"/>
        <v>4.4437499999999235E-3</v>
      </c>
      <c r="AE148" s="30">
        <f t="shared" si="212"/>
        <v>1.9974431818181749E-2</v>
      </c>
      <c r="AF148" s="30">
        <f t="shared" si="212"/>
        <v>4.3867788461538465E-2</v>
      </c>
      <c r="AH148" s="30">
        <f t="shared" ref="AH148" si="213">AH147/AH$15</f>
        <v>7.0112499999999994E-2</v>
      </c>
      <c r="AI148" s="30">
        <f t="shared" ref="AI148" si="214">AI147/AI$15</f>
        <v>-2.0794249131944571E-2</v>
      </c>
    </row>
    <row r="150" spans="2:35" ht="3" customHeight="1" x14ac:dyDescent="0.45"/>
    <row r="151" spans="2:35" x14ac:dyDescent="0.45">
      <c r="B151" s="6" t="s">
        <v>45</v>
      </c>
      <c r="C151" s="6"/>
      <c r="D151" s="6"/>
      <c r="E151" s="6"/>
      <c r="F151" s="6"/>
      <c r="G151" s="6"/>
      <c r="H151" s="6"/>
      <c r="I151" s="6"/>
      <c r="J151" s="6"/>
      <c r="K151" s="6"/>
      <c r="L151" s="6"/>
      <c r="M151" s="6"/>
      <c r="N151" s="6"/>
      <c r="O151" s="6"/>
      <c r="P151" s="6"/>
      <c r="Q151" s="6"/>
      <c r="R151" s="6"/>
      <c r="S151" s="6"/>
      <c r="T151" s="6" t="s">
        <v>4</v>
      </c>
      <c r="U151" s="6"/>
      <c r="V151" s="6"/>
      <c r="W151" s="6"/>
      <c r="X151" s="6"/>
      <c r="Y151" s="6"/>
      <c r="Z151" s="6"/>
      <c r="AA151" s="6"/>
      <c r="AB151" s="6"/>
      <c r="AC151" s="6"/>
      <c r="AD151" s="6"/>
      <c r="AE151" s="6"/>
      <c r="AF151" s="6" t="s">
        <v>4</v>
      </c>
    </row>
    <row r="152" spans="2:35" s="27" customFormat="1" ht="3" customHeight="1" x14ac:dyDescent="0.45"/>
    <row r="153" spans="2:35" x14ac:dyDescent="0.45">
      <c r="B153" t="s">
        <v>27</v>
      </c>
      <c r="I153" s="1"/>
      <c r="J153" s="1"/>
      <c r="K153" s="1"/>
      <c r="L153" s="1"/>
      <c r="M153" s="1"/>
      <c r="N153" s="1"/>
      <c r="O153" s="1"/>
      <c r="P153" s="1"/>
      <c r="Q153" s="1"/>
      <c r="R153" s="1"/>
      <c r="S153" s="1"/>
      <c r="T153" s="1"/>
      <c r="U153" s="4">
        <v>0</v>
      </c>
      <c r="V153" s="4">
        <v>0</v>
      </c>
      <c r="W153" s="4">
        <v>0</v>
      </c>
      <c r="X153" s="4">
        <v>0</v>
      </c>
      <c r="Y153" s="4">
        <v>0</v>
      </c>
      <c r="Z153" s="4">
        <v>0</v>
      </c>
      <c r="AA153" s="4">
        <v>0</v>
      </c>
      <c r="AB153" s="4">
        <v>0</v>
      </c>
      <c r="AC153" s="4">
        <v>0</v>
      </c>
      <c r="AD153" s="4">
        <v>0</v>
      </c>
      <c r="AE153" s="4">
        <v>0</v>
      </c>
      <c r="AF153" s="4">
        <v>0</v>
      </c>
    </row>
    <row r="154" spans="2:35" x14ac:dyDescent="0.45">
      <c r="B154" t="s">
        <v>28</v>
      </c>
      <c r="I154" s="1"/>
      <c r="J154" s="1"/>
      <c r="K154" s="1"/>
      <c r="L154" s="1"/>
      <c r="M154" s="1"/>
      <c r="N154" s="1"/>
      <c r="O154" s="1"/>
      <c r="P154" s="1"/>
      <c r="Q154" s="1"/>
      <c r="R154" s="1"/>
      <c r="S154" s="1"/>
      <c r="T154" s="1"/>
      <c r="U154" s="4">
        <v>2.5000000000000001E-2</v>
      </c>
      <c r="V154" s="4">
        <v>2.5000000000000001E-2</v>
      </c>
      <c r="W154" s="4">
        <v>2.5000000000000001E-2</v>
      </c>
      <c r="X154" s="4">
        <v>2.5000000000000001E-2</v>
      </c>
      <c r="Y154" s="4">
        <v>2.5000000000000001E-2</v>
      </c>
      <c r="Z154" s="4">
        <v>2.5000000000000001E-2</v>
      </c>
      <c r="AA154" s="4">
        <v>2.5000000000000001E-2</v>
      </c>
      <c r="AB154" s="4">
        <v>2.5000000000000001E-2</v>
      </c>
      <c r="AC154" s="4">
        <v>2.5000000000000001E-2</v>
      </c>
      <c r="AD154" s="4">
        <v>2.5000000000000001E-2</v>
      </c>
      <c r="AE154" s="4">
        <v>2.5000000000000001E-2</v>
      </c>
      <c r="AF154" s="4">
        <v>2.5000000000000001E-2</v>
      </c>
    </row>
  </sheetData>
  <pageMargins left="0.7" right="0.7" top="0.75" bottom="0.75" header="0.3" footer="0.3"/>
  <pageSetup orientation="portrait" horizontalDpi="300" verticalDpi="300" r:id="rId1"/>
  <ignoredErrors>
    <ignoredError sqref="AH11:AH14 AI11:AI14 AH140:AI14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9929C-0B26-4443-95A4-8ECC43F03748}">
  <dimension ref="A1:AF54"/>
  <sheetViews>
    <sheetView zoomScale="75" zoomScaleNormal="75" workbookViewId="0">
      <pane xSplit="8" ySplit="7" topLeftCell="I8" activePane="bottomRight" state="frozen"/>
      <selection pane="topRight" activeCell="I1" sqref="I1"/>
      <selection pane="bottomLeft" activeCell="A8" sqref="A8"/>
      <selection pane="bottomRight" activeCell="I8" sqref="I8"/>
    </sheetView>
  </sheetViews>
  <sheetFormatPr defaultRowHeight="14.25" outlineLevelRow="1" outlineLevelCol="1" x14ac:dyDescent="0.45"/>
  <cols>
    <col min="1" max="1" width="1.59765625" customWidth="1"/>
    <col min="2" max="2" width="33.73046875" bestFit="1" customWidth="1"/>
    <col min="3" max="3" width="1.59765625" customWidth="1"/>
    <col min="4" max="4" width="9.06640625" customWidth="1"/>
    <col min="5" max="7" width="9.06640625" hidden="1" customWidth="1" outlineLevel="1"/>
    <col min="8" max="8" width="1.59765625" hidden="1" customWidth="1" outlineLevel="1"/>
    <col min="9" max="9" width="10.59765625" customWidth="1" collapsed="1"/>
    <col min="10" max="19" width="10.59765625" hidden="1" customWidth="1" outlineLevel="1"/>
    <col min="20" max="20" width="10.59765625" customWidth="1" collapsed="1"/>
    <col min="21" max="32" width="10.59765625" customWidth="1"/>
  </cols>
  <sheetData>
    <row r="1" spans="2:32" ht="3" customHeight="1" x14ac:dyDescent="0.45"/>
    <row r="2" spans="2:32" ht="15.75" x14ac:dyDescent="0.5">
      <c r="B2" s="12" t="s">
        <v>0</v>
      </c>
    </row>
    <row r="3" spans="2:32" x14ac:dyDescent="0.45">
      <c r="B3" s="11" t="s">
        <v>68</v>
      </c>
    </row>
    <row r="4" spans="2:32" ht="3" customHeight="1" x14ac:dyDescent="0.45"/>
    <row r="5" spans="2:32" ht="14.35" customHeight="1" x14ac:dyDescent="0.45">
      <c r="I5" s="13" t="s">
        <v>5</v>
      </c>
      <c r="J5" s="13" t="s">
        <v>5</v>
      </c>
      <c r="K5" s="13" t="s">
        <v>5</v>
      </c>
      <c r="L5" s="13" t="s">
        <v>5</v>
      </c>
      <c r="M5" s="13" t="s">
        <v>5</v>
      </c>
      <c r="N5" s="13" t="s">
        <v>5</v>
      </c>
      <c r="O5" s="13" t="s">
        <v>5</v>
      </c>
      <c r="P5" s="13" t="s">
        <v>5</v>
      </c>
      <c r="Q5" s="13" t="s">
        <v>5</v>
      </c>
      <c r="R5" s="13" t="s">
        <v>5</v>
      </c>
      <c r="S5" s="13" t="s">
        <v>5</v>
      </c>
      <c r="T5" s="13" t="s">
        <v>5</v>
      </c>
      <c r="U5" s="13" t="s">
        <v>5</v>
      </c>
      <c r="V5" s="13" t="s">
        <v>5</v>
      </c>
      <c r="W5" s="13" t="s">
        <v>18</v>
      </c>
      <c r="X5" s="13" t="s">
        <v>18</v>
      </c>
      <c r="Y5" s="13" t="s">
        <v>18</v>
      </c>
      <c r="Z5" s="13" t="s">
        <v>18</v>
      </c>
      <c r="AA5" s="13" t="s">
        <v>18</v>
      </c>
      <c r="AB5" s="13" t="s">
        <v>18</v>
      </c>
      <c r="AC5" s="13" t="s">
        <v>18</v>
      </c>
      <c r="AD5" s="13" t="s">
        <v>18</v>
      </c>
      <c r="AE5" s="13" t="s">
        <v>18</v>
      </c>
      <c r="AF5" s="13" t="s">
        <v>18</v>
      </c>
    </row>
    <row r="6" spans="2:32" x14ac:dyDescent="0.45">
      <c r="B6" s="8"/>
      <c r="C6" s="8"/>
      <c r="D6" s="8"/>
      <c r="E6" s="8"/>
      <c r="F6" s="8"/>
      <c r="G6" s="8"/>
      <c r="H6" s="8"/>
      <c r="I6" s="9" t="s">
        <v>6</v>
      </c>
      <c r="J6" s="10" t="s">
        <v>7</v>
      </c>
      <c r="K6" s="10" t="s">
        <v>8</v>
      </c>
      <c r="L6" s="10" t="s">
        <v>9</v>
      </c>
      <c r="M6" s="10" t="s">
        <v>17</v>
      </c>
      <c r="N6" s="10" t="s">
        <v>10</v>
      </c>
      <c r="O6" s="10" t="s">
        <v>11</v>
      </c>
      <c r="P6" s="10" t="s">
        <v>12</v>
      </c>
      <c r="Q6" s="10" t="s">
        <v>13</v>
      </c>
      <c r="R6" s="10" t="s">
        <v>14</v>
      </c>
      <c r="S6" s="10" t="s">
        <v>15</v>
      </c>
      <c r="T6" s="10" t="s">
        <v>16</v>
      </c>
      <c r="U6" s="14" t="s">
        <v>6</v>
      </c>
      <c r="V6" s="15" t="s">
        <v>7</v>
      </c>
      <c r="W6" s="15" t="s">
        <v>8</v>
      </c>
      <c r="X6" s="15" t="s">
        <v>9</v>
      </c>
      <c r="Y6" s="15" t="s">
        <v>17</v>
      </c>
      <c r="Z6" s="15" t="s">
        <v>10</v>
      </c>
      <c r="AA6" s="15" t="s">
        <v>11</v>
      </c>
      <c r="AB6" s="15" t="s">
        <v>12</v>
      </c>
      <c r="AC6" s="15" t="s">
        <v>13</v>
      </c>
      <c r="AD6" s="15" t="s">
        <v>14</v>
      </c>
      <c r="AE6" s="15" t="s">
        <v>15</v>
      </c>
      <c r="AF6" s="15" t="s">
        <v>16</v>
      </c>
    </row>
    <row r="7" spans="2:32" x14ac:dyDescent="0.45">
      <c r="B7" s="6"/>
      <c r="C7" s="6"/>
      <c r="D7" s="6"/>
      <c r="E7" s="6"/>
      <c r="F7" s="6"/>
      <c r="G7" s="6"/>
      <c r="H7" s="6"/>
      <c r="I7" s="7">
        <v>1</v>
      </c>
      <c r="J7" s="7">
        <f>I7+1</f>
        <v>2</v>
      </c>
      <c r="K7" s="7">
        <f t="shared" ref="K7:AF7" si="0">J7+1</f>
        <v>3</v>
      </c>
      <c r="L7" s="7">
        <f t="shared" si="0"/>
        <v>4</v>
      </c>
      <c r="M7" s="7">
        <f t="shared" si="0"/>
        <v>5</v>
      </c>
      <c r="N7" s="7">
        <f t="shared" si="0"/>
        <v>6</v>
      </c>
      <c r="O7" s="7">
        <f t="shared" si="0"/>
        <v>7</v>
      </c>
      <c r="P7" s="7">
        <f t="shared" si="0"/>
        <v>8</v>
      </c>
      <c r="Q7" s="7">
        <f t="shared" si="0"/>
        <v>9</v>
      </c>
      <c r="R7" s="7">
        <f t="shared" si="0"/>
        <v>10</v>
      </c>
      <c r="S7" s="7">
        <f t="shared" si="0"/>
        <v>11</v>
      </c>
      <c r="T7" s="7">
        <f t="shared" si="0"/>
        <v>12</v>
      </c>
      <c r="U7" s="7">
        <f t="shared" si="0"/>
        <v>13</v>
      </c>
      <c r="V7" s="7">
        <f t="shared" si="0"/>
        <v>14</v>
      </c>
      <c r="W7" s="7">
        <f t="shared" si="0"/>
        <v>15</v>
      </c>
      <c r="X7" s="7">
        <f t="shared" si="0"/>
        <v>16</v>
      </c>
      <c r="Y7" s="7">
        <f t="shared" si="0"/>
        <v>17</v>
      </c>
      <c r="Z7" s="7">
        <f t="shared" si="0"/>
        <v>18</v>
      </c>
      <c r="AA7" s="7">
        <f t="shared" si="0"/>
        <v>19</v>
      </c>
      <c r="AB7" s="7">
        <f t="shared" si="0"/>
        <v>20</v>
      </c>
      <c r="AC7" s="7">
        <f t="shared" si="0"/>
        <v>21</v>
      </c>
      <c r="AD7" s="7">
        <f t="shared" si="0"/>
        <v>22</v>
      </c>
      <c r="AE7" s="7">
        <f t="shared" si="0"/>
        <v>23</v>
      </c>
      <c r="AF7" s="7">
        <f t="shared" si="0"/>
        <v>24</v>
      </c>
    </row>
    <row r="8" spans="2:32" ht="5" customHeight="1" x14ac:dyDescent="0.45"/>
    <row r="9" spans="2:32" x14ac:dyDescent="0.45">
      <c r="B9" s="38" t="s">
        <v>67</v>
      </c>
      <c r="C9" s="38"/>
      <c r="D9" s="38"/>
      <c r="E9" s="38"/>
      <c r="F9" s="38"/>
      <c r="G9" s="38"/>
      <c r="H9" s="38"/>
      <c r="I9" s="39"/>
      <c r="J9" s="39"/>
      <c r="K9" s="39"/>
      <c r="L9" s="39"/>
      <c r="M9" s="39"/>
      <c r="N9" s="39"/>
      <c r="O9" s="39"/>
      <c r="P9" s="39"/>
      <c r="Q9" s="39"/>
      <c r="R9" s="39"/>
      <c r="S9" s="39"/>
      <c r="T9" s="39"/>
      <c r="U9" s="39">
        <f>'Budget Revision'!U147</f>
        <v>84134.999999999913</v>
      </c>
      <c r="V9" s="39">
        <f>'Budget Revision'!V147</f>
        <v>84134.999999999913</v>
      </c>
      <c r="W9" s="39">
        <f>'Budget Revision'!W147</f>
        <v>-11625.000000000058</v>
      </c>
      <c r="X9" s="39">
        <f>'Budget Revision'!X147</f>
        <v>-113386.71875000001</v>
      </c>
      <c r="Y9" s="39">
        <f>'Budget Revision'!Y147</f>
        <v>-113386.71875000001</v>
      </c>
      <c r="Z9" s="39">
        <f>'Budget Revision'!Z147</f>
        <v>-89812.5</v>
      </c>
      <c r="AA9" s="39">
        <f>'Budget Revision'!AA147</f>
        <v>-89812.5</v>
      </c>
      <c r="AB9" s="39">
        <f>'Budget Revision'!AB147</f>
        <v>-89812.5</v>
      </c>
      <c r="AC9" s="39">
        <f>'Budget Revision'!AC147</f>
        <v>-90937.500000000058</v>
      </c>
      <c r="AD9" s="39">
        <f>'Budget Revision'!AD147</f>
        <v>2666.2499999999541</v>
      </c>
      <c r="AE9" s="39">
        <f>'Budget Revision'!AE147</f>
        <v>13183.124999999955</v>
      </c>
      <c r="AF9" s="39">
        <f>'Budget Revision'!AF147</f>
        <v>34216.875</v>
      </c>
    </row>
    <row r="10" spans="2:32" ht="3" customHeight="1" x14ac:dyDescent="0.45"/>
    <row r="11" spans="2:32" x14ac:dyDescent="0.45">
      <c r="B11" t="s">
        <v>77</v>
      </c>
      <c r="I11" s="1"/>
      <c r="J11" s="1"/>
      <c r="K11" s="1"/>
      <c r="L11" s="1"/>
      <c r="M11" s="1"/>
      <c r="N11" s="1"/>
      <c r="O11" s="1"/>
      <c r="P11" s="1"/>
      <c r="Q11" s="1"/>
      <c r="R11" s="1"/>
      <c r="S11" s="1"/>
      <c r="T11" s="1"/>
      <c r="U11" s="2"/>
      <c r="V11" s="2"/>
      <c r="W11" s="2"/>
      <c r="X11" s="2"/>
      <c r="Y11" s="2"/>
      <c r="Z11" s="2"/>
      <c r="AA11" s="2"/>
      <c r="AB11" s="2"/>
      <c r="AC11" s="2"/>
      <c r="AD11" s="2"/>
      <c r="AE11" s="2"/>
      <c r="AF11" s="2"/>
    </row>
    <row r="12" spans="2:32" ht="3" customHeight="1" x14ac:dyDescent="0.45"/>
    <row r="13" spans="2:32" x14ac:dyDescent="0.45">
      <c r="B13" t="s">
        <v>69</v>
      </c>
    </row>
    <row r="14" spans="2:32" ht="3" customHeight="1" x14ac:dyDescent="0.45"/>
    <row r="15" spans="2:32" x14ac:dyDescent="0.45">
      <c r="B15" s="58" t="s">
        <v>70</v>
      </c>
      <c r="I15" s="1"/>
      <c r="J15" s="1"/>
      <c r="K15" s="1"/>
      <c r="L15" s="1"/>
      <c r="M15" s="1"/>
      <c r="N15" s="1"/>
      <c r="O15" s="1"/>
      <c r="P15" s="1"/>
      <c r="Q15" s="1"/>
      <c r="R15" s="1"/>
      <c r="S15" s="1"/>
      <c r="T15" s="1"/>
      <c r="U15" s="26">
        <f>T36-U36</f>
        <v>0</v>
      </c>
      <c r="V15" s="26">
        <f t="shared" ref="V15:AF15" si="1">U36-V36</f>
        <v>0</v>
      </c>
      <c r="W15" s="26">
        <f t="shared" si="1"/>
        <v>375000</v>
      </c>
      <c r="X15" s="26">
        <f t="shared" si="1"/>
        <v>328906.25</v>
      </c>
      <c r="Y15" s="26">
        <f t="shared" si="1"/>
        <v>0</v>
      </c>
      <c r="Z15" s="26">
        <f t="shared" si="1"/>
        <v>-66406.25</v>
      </c>
      <c r="AA15" s="26">
        <f t="shared" si="1"/>
        <v>0</v>
      </c>
      <c r="AB15" s="26">
        <f t="shared" si="1"/>
        <v>0</v>
      </c>
      <c r="AC15" s="26">
        <f t="shared" si="1"/>
        <v>-225000</v>
      </c>
      <c r="AD15" s="26">
        <f t="shared" si="1"/>
        <v>-37500</v>
      </c>
      <c r="AE15" s="26">
        <f t="shared" si="1"/>
        <v>-37500</v>
      </c>
      <c r="AF15" s="26">
        <f t="shared" si="1"/>
        <v>-75000</v>
      </c>
    </row>
    <row r="16" spans="2:32" x14ac:dyDescent="0.45">
      <c r="B16" s="58" t="s">
        <v>71</v>
      </c>
      <c r="D16" s="95">
        <v>2</v>
      </c>
      <c r="I16" s="1"/>
      <c r="J16" s="1"/>
      <c r="K16" s="1"/>
      <c r="L16" s="1"/>
      <c r="M16" s="1"/>
      <c r="N16" s="1"/>
      <c r="O16" s="1"/>
      <c r="P16" s="1"/>
      <c r="Q16" s="1"/>
      <c r="R16" s="1"/>
      <c r="S16" s="1"/>
      <c r="T16" s="1"/>
      <c r="U16" s="26">
        <f>CHOOSE($D16,U52,U53)</f>
        <v>0</v>
      </c>
      <c r="V16" s="26">
        <f t="shared" ref="V16:AF16" si="2">CHOOSE($D16,V52,V53)</f>
        <v>0</v>
      </c>
      <c r="W16" s="26">
        <f t="shared" si="2"/>
        <v>476250</v>
      </c>
      <c r="X16" s="26">
        <f t="shared" si="2"/>
        <v>56695.3125</v>
      </c>
      <c r="Y16" s="26">
        <f t="shared" si="2"/>
        <v>56695.3125</v>
      </c>
      <c r="Z16" s="26">
        <f t="shared" si="2"/>
        <v>138375</v>
      </c>
      <c r="AA16" s="26">
        <f t="shared" si="2"/>
        <v>138375</v>
      </c>
      <c r="AB16" s="26">
        <f t="shared" si="2"/>
        <v>138375</v>
      </c>
      <c r="AC16" s="26">
        <f t="shared" si="2"/>
        <v>-17462.475393700646</v>
      </c>
      <c r="AD16" s="26">
        <f t="shared" si="2"/>
        <v>-84744.09448818909</v>
      </c>
      <c r="AE16" s="26">
        <f t="shared" si="2"/>
        <v>-84744.09448818909</v>
      </c>
      <c r="AF16" s="26">
        <f t="shared" si="2"/>
        <v>-169488.18897637771</v>
      </c>
    </row>
    <row r="17" spans="2:32" x14ac:dyDescent="0.45">
      <c r="B17" s="58" t="s">
        <v>72</v>
      </c>
      <c r="I17" s="1"/>
      <c r="J17" s="1"/>
      <c r="K17" s="1"/>
      <c r="L17" s="1"/>
      <c r="M17" s="1"/>
      <c r="N17" s="1"/>
      <c r="O17" s="1"/>
      <c r="P17" s="1"/>
      <c r="Q17" s="1"/>
      <c r="R17" s="1"/>
      <c r="S17" s="1"/>
      <c r="T17" s="1"/>
      <c r="U17" s="26">
        <f>U37-T37</f>
        <v>0</v>
      </c>
      <c r="V17" s="26">
        <f t="shared" ref="V17:AF17" si="3">V37-U37</f>
        <v>0</v>
      </c>
      <c r="W17" s="26">
        <f t="shared" si="3"/>
        <v>-500000.00000000006</v>
      </c>
      <c r="X17" s="26">
        <f t="shared" si="3"/>
        <v>-440477.36220472446</v>
      </c>
      <c r="Y17" s="26">
        <f t="shared" si="3"/>
        <v>0</v>
      </c>
      <c r="Z17" s="26">
        <f t="shared" si="3"/>
        <v>85752.952755905513</v>
      </c>
      <c r="AA17" s="26">
        <f t="shared" si="3"/>
        <v>0</v>
      </c>
      <c r="AB17" s="26">
        <f t="shared" si="3"/>
        <v>0</v>
      </c>
      <c r="AC17" s="26">
        <f t="shared" si="3"/>
        <v>290551.18110236229</v>
      </c>
      <c r="AD17" s="26">
        <f t="shared" si="3"/>
        <v>48425.196850393666</v>
      </c>
      <c r="AE17" s="26">
        <f t="shared" si="3"/>
        <v>48425.196850393724</v>
      </c>
      <c r="AF17" s="26">
        <f t="shared" si="3"/>
        <v>96850.393700787332</v>
      </c>
    </row>
    <row r="18" spans="2:32" ht="3" customHeight="1" x14ac:dyDescent="0.45"/>
    <row r="19" spans="2:32" s="11" customFormat="1" x14ac:dyDescent="0.45">
      <c r="B19" s="41" t="s">
        <v>73</v>
      </c>
      <c r="I19" s="1"/>
      <c r="J19" s="1"/>
      <c r="K19" s="1"/>
      <c r="L19" s="1"/>
      <c r="M19" s="1"/>
      <c r="N19" s="1"/>
      <c r="O19" s="1"/>
      <c r="P19" s="1"/>
      <c r="Q19" s="1"/>
      <c r="R19" s="1"/>
      <c r="S19" s="1"/>
      <c r="T19" s="1"/>
      <c r="U19" s="64">
        <f t="shared" ref="U19:AF19" si="4">SUM(U9,U11,U15:U17)</f>
        <v>84134.999999999913</v>
      </c>
      <c r="V19" s="64">
        <f t="shared" si="4"/>
        <v>84134.999999999913</v>
      </c>
      <c r="W19" s="64">
        <f t="shared" si="4"/>
        <v>339624.99999999994</v>
      </c>
      <c r="X19" s="64">
        <f t="shared" si="4"/>
        <v>-168262.51845472446</v>
      </c>
      <c r="Y19" s="64">
        <f t="shared" si="4"/>
        <v>-56691.406250000015</v>
      </c>
      <c r="Z19" s="64">
        <f t="shared" si="4"/>
        <v>67909.202755905513</v>
      </c>
      <c r="AA19" s="64">
        <f t="shared" si="4"/>
        <v>48562.5</v>
      </c>
      <c r="AB19" s="64">
        <f t="shared" si="4"/>
        <v>48562.5</v>
      </c>
      <c r="AC19" s="64">
        <f t="shared" si="4"/>
        <v>-42848.794291338418</v>
      </c>
      <c r="AD19" s="64">
        <f t="shared" si="4"/>
        <v>-71152.647637795468</v>
      </c>
      <c r="AE19" s="64">
        <f t="shared" si="4"/>
        <v>-60635.77263779541</v>
      </c>
      <c r="AF19" s="64">
        <f t="shared" si="4"/>
        <v>-113420.92027559038</v>
      </c>
    </row>
    <row r="20" spans="2:32" ht="3" customHeight="1" x14ac:dyDescent="0.45"/>
    <row r="21" spans="2:32" x14ac:dyDescent="0.45">
      <c r="B21" t="s">
        <v>74</v>
      </c>
      <c r="I21" s="1"/>
      <c r="J21" s="1"/>
      <c r="K21" s="1"/>
      <c r="L21" s="1"/>
      <c r="M21" s="1"/>
      <c r="N21" s="1"/>
      <c r="O21" s="1"/>
      <c r="P21" s="1"/>
      <c r="Q21" s="1"/>
      <c r="R21" s="1"/>
      <c r="S21" s="1"/>
      <c r="T21" s="1"/>
      <c r="U21" s="2"/>
      <c r="V21" s="2"/>
      <c r="W21" s="2"/>
      <c r="X21" s="2"/>
      <c r="Y21" s="2"/>
      <c r="Z21" s="2"/>
      <c r="AA21" s="2"/>
      <c r="AB21" s="2"/>
      <c r="AC21" s="2"/>
      <c r="AD21" s="2"/>
      <c r="AE21" s="2"/>
      <c r="AF21" s="2"/>
    </row>
    <row r="22" spans="2:32" ht="3" customHeight="1" x14ac:dyDescent="0.45"/>
    <row r="23" spans="2:32" x14ac:dyDescent="0.45">
      <c r="B23" s="11" t="s">
        <v>75</v>
      </c>
      <c r="C23" s="11"/>
      <c r="D23" s="11"/>
      <c r="E23" s="11"/>
      <c r="F23" s="11"/>
      <c r="G23" s="11"/>
      <c r="H23" s="11"/>
      <c r="I23" s="65"/>
      <c r="J23" s="65"/>
      <c r="K23" s="65"/>
      <c r="L23" s="65"/>
      <c r="M23" s="65"/>
      <c r="N23" s="65"/>
      <c r="O23" s="65"/>
      <c r="P23" s="65"/>
      <c r="Q23" s="65"/>
      <c r="R23" s="65"/>
      <c r="S23" s="65"/>
      <c r="T23" s="65"/>
      <c r="U23" s="64">
        <f>U19-U21</f>
        <v>84134.999999999913</v>
      </c>
      <c r="V23" s="64">
        <f t="shared" ref="V23:AF23" si="5">V19-V21</f>
        <v>84134.999999999913</v>
      </c>
      <c r="W23" s="64">
        <f t="shared" si="5"/>
        <v>339624.99999999994</v>
      </c>
      <c r="X23" s="64">
        <f t="shared" si="5"/>
        <v>-168262.51845472446</v>
      </c>
      <c r="Y23" s="64">
        <f t="shared" si="5"/>
        <v>-56691.406250000015</v>
      </c>
      <c r="Z23" s="64">
        <f t="shared" si="5"/>
        <v>67909.202755905513</v>
      </c>
      <c r="AA23" s="64">
        <f t="shared" si="5"/>
        <v>48562.5</v>
      </c>
      <c r="AB23" s="64">
        <f t="shared" si="5"/>
        <v>48562.5</v>
      </c>
      <c r="AC23" s="64">
        <f t="shared" si="5"/>
        <v>-42848.794291338418</v>
      </c>
      <c r="AD23" s="64">
        <f t="shared" si="5"/>
        <v>-71152.647637795468</v>
      </c>
      <c r="AE23" s="64">
        <f t="shared" si="5"/>
        <v>-60635.77263779541</v>
      </c>
      <c r="AF23" s="64">
        <f t="shared" si="5"/>
        <v>-113420.92027559038</v>
      </c>
    </row>
    <row r="24" spans="2:32" ht="3" customHeight="1" x14ac:dyDescent="0.45"/>
    <row r="25" spans="2:32" x14ac:dyDescent="0.45">
      <c r="B25" t="s">
        <v>76</v>
      </c>
      <c r="I25" s="1"/>
      <c r="J25" s="1"/>
      <c r="K25" s="1"/>
      <c r="L25" s="1"/>
      <c r="M25" s="1"/>
      <c r="N25" s="1"/>
      <c r="O25" s="1"/>
      <c r="P25" s="1"/>
      <c r="Q25" s="1"/>
      <c r="R25" s="1"/>
      <c r="S25" s="1"/>
      <c r="T25" s="1"/>
      <c r="U25" s="2">
        <v>0</v>
      </c>
      <c r="V25" s="2">
        <v>0</v>
      </c>
      <c r="W25" s="2">
        <v>0</v>
      </c>
      <c r="X25" s="2">
        <v>0</v>
      </c>
      <c r="Y25" s="2">
        <v>0</v>
      </c>
      <c r="Z25" s="2">
        <v>0</v>
      </c>
      <c r="AA25" s="2">
        <v>0</v>
      </c>
      <c r="AB25" s="2">
        <v>0</v>
      </c>
      <c r="AC25" s="2">
        <v>0</v>
      </c>
      <c r="AD25" s="2">
        <v>0</v>
      </c>
      <c r="AE25" s="2">
        <v>0</v>
      </c>
      <c r="AF25" s="2">
        <v>0</v>
      </c>
    </row>
    <row r="26" spans="2:32" ht="3" customHeight="1" x14ac:dyDescent="0.45"/>
    <row r="27" spans="2:32" ht="15" customHeight="1" x14ac:dyDescent="0.45">
      <c r="B27" s="38" t="s">
        <v>90</v>
      </c>
      <c r="C27" s="38"/>
      <c r="D27" s="38"/>
      <c r="E27" s="38"/>
      <c r="F27" s="38"/>
      <c r="G27" s="38"/>
      <c r="H27" s="38"/>
      <c r="I27" s="66"/>
      <c r="J27" s="66"/>
      <c r="K27" s="66"/>
      <c r="L27" s="66"/>
      <c r="M27" s="66"/>
      <c r="N27" s="66"/>
      <c r="O27" s="66"/>
      <c r="P27" s="66"/>
      <c r="Q27" s="66"/>
      <c r="R27" s="66"/>
      <c r="S27" s="66"/>
      <c r="T27" s="66"/>
      <c r="U27" s="84">
        <v>0</v>
      </c>
      <c r="V27" s="39">
        <f>U29</f>
        <v>84134.999999999913</v>
      </c>
      <c r="W27" s="39">
        <f t="shared" ref="W27:AF27" si="6">V29</f>
        <v>168269.99999999983</v>
      </c>
      <c r="X27" s="39">
        <f t="shared" si="6"/>
        <v>507894.99999999977</v>
      </c>
      <c r="Y27" s="39">
        <f t="shared" si="6"/>
        <v>339632.48154527531</v>
      </c>
      <c r="Z27" s="39">
        <f t="shared" si="6"/>
        <v>282941.07529527531</v>
      </c>
      <c r="AA27" s="39">
        <f t="shared" si="6"/>
        <v>350850.27805118082</v>
      </c>
      <c r="AB27" s="39">
        <f t="shared" si="6"/>
        <v>399412.77805118082</v>
      </c>
      <c r="AC27" s="39">
        <f t="shared" si="6"/>
        <v>447975.27805118082</v>
      </c>
      <c r="AD27" s="39">
        <f t="shared" si="6"/>
        <v>405126.48375984241</v>
      </c>
      <c r="AE27" s="39">
        <f t="shared" si="6"/>
        <v>333973.83612204692</v>
      </c>
      <c r="AF27" s="39">
        <f t="shared" si="6"/>
        <v>273338.0634842515</v>
      </c>
    </row>
    <row r="28" spans="2:32" ht="15" customHeight="1" x14ac:dyDescent="0.45">
      <c r="B28" t="s">
        <v>92</v>
      </c>
      <c r="U28" s="3">
        <f>U23-U25</f>
        <v>84134.999999999913</v>
      </c>
      <c r="V28" s="3">
        <f t="shared" ref="V28:AF28" si="7">V23-V25</f>
        <v>84134.999999999913</v>
      </c>
      <c r="W28" s="3">
        <f t="shared" si="7"/>
        <v>339624.99999999994</v>
      </c>
      <c r="X28" s="3">
        <f t="shared" si="7"/>
        <v>-168262.51845472446</v>
      </c>
      <c r="Y28" s="3">
        <f t="shared" si="7"/>
        <v>-56691.406250000015</v>
      </c>
      <c r="Z28" s="3">
        <f t="shared" si="7"/>
        <v>67909.202755905513</v>
      </c>
      <c r="AA28" s="3">
        <f t="shared" si="7"/>
        <v>48562.5</v>
      </c>
      <c r="AB28" s="3">
        <f t="shared" si="7"/>
        <v>48562.5</v>
      </c>
      <c r="AC28" s="3">
        <f t="shared" si="7"/>
        <v>-42848.794291338418</v>
      </c>
      <c r="AD28" s="3">
        <f t="shared" si="7"/>
        <v>-71152.647637795468</v>
      </c>
      <c r="AE28" s="3">
        <f t="shared" si="7"/>
        <v>-60635.77263779541</v>
      </c>
      <c r="AF28" s="3">
        <f t="shared" si="7"/>
        <v>-113420.92027559038</v>
      </c>
    </row>
    <row r="29" spans="2:32" x14ac:dyDescent="0.45">
      <c r="B29" s="38" t="s">
        <v>91</v>
      </c>
      <c r="C29" s="38"/>
      <c r="D29" s="38"/>
      <c r="E29" s="38"/>
      <c r="F29" s="38"/>
      <c r="G29" s="38"/>
      <c r="H29" s="38"/>
      <c r="I29" s="66"/>
      <c r="J29" s="66"/>
      <c r="K29" s="66"/>
      <c r="L29" s="66"/>
      <c r="M29" s="66"/>
      <c r="N29" s="66"/>
      <c r="O29" s="66"/>
      <c r="P29" s="66"/>
      <c r="Q29" s="66"/>
      <c r="R29" s="66"/>
      <c r="S29" s="66"/>
      <c r="T29" s="66"/>
      <c r="U29" s="39">
        <f>U27+U28</f>
        <v>84134.999999999913</v>
      </c>
      <c r="V29" s="39">
        <f t="shared" ref="V29:AF29" si="8">V27+V28</f>
        <v>168269.99999999983</v>
      </c>
      <c r="W29" s="39">
        <f t="shared" si="8"/>
        <v>507894.99999999977</v>
      </c>
      <c r="X29" s="39">
        <f t="shared" si="8"/>
        <v>339632.48154527531</v>
      </c>
      <c r="Y29" s="39">
        <f t="shared" si="8"/>
        <v>282941.07529527531</v>
      </c>
      <c r="Z29" s="39">
        <f t="shared" si="8"/>
        <v>350850.27805118082</v>
      </c>
      <c r="AA29" s="39">
        <f t="shared" si="8"/>
        <v>399412.77805118082</v>
      </c>
      <c r="AB29" s="39">
        <f t="shared" si="8"/>
        <v>447975.27805118082</v>
      </c>
      <c r="AC29" s="39">
        <f t="shared" si="8"/>
        <v>405126.48375984241</v>
      </c>
      <c r="AD29" s="39">
        <f t="shared" si="8"/>
        <v>333973.83612204692</v>
      </c>
      <c r="AE29" s="39">
        <f t="shared" si="8"/>
        <v>273338.0634842515</v>
      </c>
      <c r="AF29" s="39">
        <f t="shared" si="8"/>
        <v>159917.14320866112</v>
      </c>
    </row>
    <row r="30" spans="2:32" ht="5" customHeight="1" x14ac:dyDescent="0.45"/>
    <row r="31" spans="2:32" x14ac:dyDescent="0.45">
      <c r="B31" s="36" t="s">
        <v>78</v>
      </c>
      <c r="C31" s="36"/>
      <c r="D31" s="37"/>
      <c r="E31" s="37"/>
      <c r="F31" s="37"/>
      <c r="G31" s="37"/>
      <c r="H31" s="36"/>
      <c r="I31" s="36"/>
      <c r="J31" s="36"/>
      <c r="K31" s="36"/>
      <c r="L31" s="36"/>
      <c r="M31" s="36"/>
      <c r="N31" s="36"/>
      <c r="O31" s="36"/>
      <c r="P31" s="36"/>
      <c r="Q31" s="36"/>
      <c r="R31" s="36"/>
      <c r="S31" s="36"/>
      <c r="T31" s="36" t="s">
        <v>4</v>
      </c>
      <c r="U31" s="36"/>
      <c r="V31" s="36"/>
      <c r="W31" s="36"/>
      <c r="X31" s="36"/>
      <c r="Y31" s="36"/>
      <c r="Z31" s="36"/>
      <c r="AA31" s="36"/>
      <c r="AB31" s="36"/>
      <c r="AC31" s="36"/>
      <c r="AD31" s="36"/>
      <c r="AE31" s="36"/>
      <c r="AF31" s="36" t="s">
        <v>4</v>
      </c>
    </row>
    <row r="32" spans="2:32" ht="3" hidden="1" customHeight="1" outlineLevel="1" x14ac:dyDescent="0.45"/>
    <row r="33" spans="1:32" hidden="1" outlineLevel="1" x14ac:dyDescent="0.45">
      <c r="B33" s="67" t="s">
        <v>79</v>
      </c>
      <c r="C33" s="67"/>
      <c r="D33" s="67"/>
      <c r="E33" s="67"/>
      <c r="F33" s="67"/>
      <c r="G33" s="67"/>
      <c r="H33" s="67"/>
      <c r="I33" s="73">
        <f>'Budget Revision'!I30</f>
        <v>1200000</v>
      </c>
      <c r="J33" s="73">
        <f>'Budget Revision'!J30</f>
        <v>1200000</v>
      </c>
      <c r="K33" s="73">
        <f>'Budget Revision'!K30</f>
        <v>1200000</v>
      </c>
      <c r="L33" s="73">
        <f>'Budget Revision'!L30</f>
        <v>1200000</v>
      </c>
      <c r="M33" s="73">
        <f>'Budget Revision'!M30</f>
        <v>1200000</v>
      </c>
      <c r="N33" s="73">
        <f>'Budget Revision'!N30</f>
        <v>1200000</v>
      </c>
      <c r="O33" s="73">
        <f>'Budget Revision'!O30</f>
        <v>1200000</v>
      </c>
      <c r="P33" s="73">
        <f>'Budget Revision'!P30</f>
        <v>1200000</v>
      </c>
      <c r="Q33" s="73">
        <f>'Budget Revision'!Q30</f>
        <v>1200000</v>
      </c>
      <c r="R33" s="73">
        <f>'Budget Revision'!R30</f>
        <v>1200000</v>
      </c>
      <c r="S33" s="73">
        <f>'Budget Revision'!S30</f>
        <v>1200000</v>
      </c>
      <c r="T33" s="73">
        <f>'Budget Revision'!T30</f>
        <v>1200000</v>
      </c>
      <c r="U33" s="73">
        <f>'Budget Revision'!U30</f>
        <v>1200000</v>
      </c>
      <c r="V33" s="73">
        <f>'Budget Revision'!V30</f>
        <v>1200000</v>
      </c>
      <c r="W33" s="73">
        <f>'Budget Revision'!W30</f>
        <v>600000</v>
      </c>
      <c r="X33" s="73">
        <f>'Budget Revision'!X30</f>
        <v>73750</v>
      </c>
      <c r="Y33" s="73">
        <f>'Budget Revision'!Y30</f>
        <v>73750</v>
      </c>
      <c r="Z33" s="73">
        <f>'Budget Revision'!Z30</f>
        <v>180000</v>
      </c>
      <c r="AA33" s="73">
        <f>'Budget Revision'!AA30</f>
        <v>180000</v>
      </c>
      <c r="AB33" s="73">
        <f>'Budget Revision'!AB30</f>
        <v>180000</v>
      </c>
      <c r="AC33" s="73">
        <f>'Budget Revision'!AC30</f>
        <v>540000</v>
      </c>
      <c r="AD33" s="73">
        <f>'Budget Revision'!AD30</f>
        <v>600000</v>
      </c>
      <c r="AE33" s="73">
        <f>'Budget Revision'!AE30</f>
        <v>660000</v>
      </c>
      <c r="AF33" s="73">
        <f>'Budget Revision'!AF30</f>
        <v>780000</v>
      </c>
    </row>
    <row r="34" spans="1:32" hidden="1" outlineLevel="1" x14ac:dyDescent="0.45">
      <c r="B34" s="70" t="s">
        <v>80</v>
      </c>
      <c r="C34" s="70"/>
      <c r="D34" s="70"/>
      <c r="E34" s="70"/>
      <c r="F34" s="70"/>
      <c r="G34" s="70"/>
      <c r="H34" s="70"/>
      <c r="I34" s="76">
        <f>'Budget Revision'!I63</f>
        <v>952500</v>
      </c>
      <c r="J34" s="76">
        <f>'Budget Revision'!J63</f>
        <v>952500</v>
      </c>
      <c r="K34" s="76">
        <f>'Budget Revision'!K63</f>
        <v>952500</v>
      </c>
      <c r="L34" s="76">
        <f>'Budget Revision'!L63</f>
        <v>952500</v>
      </c>
      <c r="M34" s="76">
        <f>'Budget Revision'!M63</f>
        <v>952500</v>
      </c>
      <c r="N34" s="76">
        <f>'Budget Revision'!N63</f>
        <v>952500</v>
      </c>
      <c r="O34" s="76">
        <f>'Budget Revision'!O63</f>
        <v>952500</v>
      </c>
      <c r="P34" s="76">
        <f>'Budget Revision'!P63</f>
        <v>952500</v>
      </c>
      <c r="Q34" s="76">
        <f>'Budget Revision'!Q63</f>
        <v>952500</v>
      </c>
      <c r="R34" s="76">
        <f>'Budget Revision'!R63</f>
        <v>952500</v>
      </c>
      <c r="S34" s="76">
        <f>'Budget Revision'!S63</f>
        <v>952500</v>
      </c>
      <c r="T34" s="76">
        <f>'Budget Revision'!T63</f>
        <v>952500</v>
      </c>
      <c r="U34" s="76">
        <f>'Budget Revision'!U63</f>
        <v>952500.00000000012</v>
      </c>
      <c r="V34" s="76">
        <f>'Budget Revision'!V63</f>
        <v>952500.00000000012</v>
      </c>
      <c r="W34" s="76">
        <f>'Budget Revision'!W63</f>
        <v>476250.00000000006</v>
      </c>
      <c r="X34" s="76">
        <f>'Budget Revision'!X63</f>
        <v>56695.312500000015</v>
      </c>
      <c r="Y34" s="76">
        <f>'Budget Revision'!Y63</f>
        <v>56695.312500000015</v>
      </c>
      <c r="Z34" s="76">
        <f>'Budget Revision'!Z63</f>
        <v>138375</v>
      </c>
      <c r="AA34" s="76">
        <f>'Budget Revision'!AA63</f>
        <v>138375</v>
      </c>
      <c r="AB34" s="76">
        <f>'Budget Revision'!AB63</f>
        <v>138375</v>
      </c>
      <c r="AC34" s="76">
        <f>'Budget Revision'!AC63</f>
        <v>415125.00000000006</v>
      </c>
      <c r="AD34" s="76">
        <f>'Budget Revision'!AD63</f>
        <v>461250.00000000006</v>
      </c>
      <c r="AE34" s="76">
        <f>'Budget Revision'!AE63</f>
        <v>507375.00000000006</v>
      </c>
      <c r="AF34" s="76">
        <f>'Budget Revision'!AF63</f>
        <v>599625</v>
      </c>
    </row>
    <row r="35" spans="1:32" ht="3" hidden="1" customHeight="1" outlineLevel="1" x14ac:dyDescent="0.45"/>
    <row r="36" spans="1:32" hidden="1" outlineLevel="1" x14ac:dyDescent="0.45">
      <c r="B36" s="67" t="s">
        <v>70</v>
      </c>
      <c r="C36" s="67"/>
      <c r="D36" s="67"/>
      <c r="E36" s="67"/>
      <c r="F36" s="67"/>
      <c r="G36" s="67"/>
      <c r="H36" s="67"/>
      <c r="I36" s="72">
        <v>750000</v>
      </c>
      <c r="J36" s="72">
        <v>750000</v>
      </c>
      <c r="K36" s="72">
        <v>750000</v>
      </c>
      <c r="L36" s="72">
        <v>750000</v>
      </c>
      <c r="M36" s="72">
        <v>750000</v>
      </c>
      <c r="N36" s="72">
        <v>750000</v>
      </c>
      <c r="O36" s="72">
        <v>750000</v>
      </c>
      <c r="P36" s="72">
        <v>750000</v>
      </c>
      <c r="Q36" s="72">
        <v>750000</v>
      </c>
      <c r="R36" s="72">
        <v>750000</v>
      </c>
      <c r="S36" s="72">
        <v>750000</v>
      </c>
      <c r="T36" s="72">
        <v>750000</v>
      </c>
      <c r="U36" s="73">
        <f t="shared" ref="U36:AF36" si="9">U33/30*U39</f>
        <v>750000</v>
      </c>
      <c r="V36" s="73">
        <f t="shared" si="9"/>
        <v>750000</v>
      </c>
      <c r="W36" s="73">
        <f t="shared" si="9"/>
        <v>375000</v>
      </c>
      <c r="X36" s="73">
        <f t="shared" si="9"/>
        <v>46093.75</v>
      </c>
      <c r="Y36" s="73">
        <f t="shared" si="9"/>
        <v>46093.75</v>
      </c>
      <c r="Z36" s="73">
        <f t="shared" si="9"/>
        <v>112500</v>
      </c>
      <c r="AA36" s="73">
        <f t="shared" si="9"/>
        <v>112500</v>
      </c>
      <c r="AB36" s="73">
        <f t="shared" si="9"/>
        <v>112500</v>
      </c>
      <c r="AC36" s="73">
        <f t="shared" si="9"/>
        <v>337500</v>
      </c>
      <c r="AD36" s="73">
        <f t="shared" si="9"/>
        <v>375000</v>
      </c>
      <c r="AE36" s="73">
        <f t="shared" si="9"/>
        <v>412500</v>
      </c>
      <c r="AF36" s="73">
        <f t="shared" si="9"/>
        <v>487500</v>
      </c>
    </row>
    <row r="37" spans="1:32" hidden="1" outlineLevel="1" x14ac:dyDescent="0.45">
      <c r="B37" s="70" t="s">
        <v>72</v>
      </c>
      <c r="C37" s="70"/>
      <c r="D37" s="70"/>
      <c r="E37" s="70"/>
      <c r="F37" s="70"/>
      <c r="G37" s="70"/>
      <c r="H37" s="70"/>
      <c r="I37" s="75">
        <v>1000000</v>
      </c>
      <c r="J37" s="75">
        <v>1000000</v>
      </c>
      <c r="K37" s="75">
        <v>1000000</v>
      </c>
      <c r="L37" s="75">
        <v>1000000</v>
      </c>
      <c r="M37" s="75">
        <v>1000000</v>
      </c>
      <c r="N37" s="75">
        <v>1000000</v>
      </c>
      <c r="O37" s="75">
        <v>1000000</v>
      </c>
      <c r="P37" s="75">
        <v>1000000</v>
      </c>
      <c r="Q37" s="75">
        <v>1000000</v>
      </c>
      <c r="R37" s="75">
        <v>1000000</v>
      </c>
      <c r="S37" s="75">
        <v>1000000</v>
      </c>
      <c r="T37" s="75">
        <v>1000000</v>
      </c>
      <c r="U37" s="76">
        <f t="shared" ref="U37:AF37" si="10">U34/30*U40</f>
        <v>1000000.0000000001</v>
      </c>
      <c r="V37" s="76">
        <f t="shared" si="10"/>
        <v>1000000.0000000001</v>
      </c>
      <c r="W37" s="76">
        <f t="shared" si="10"/>
        <v>500000.00000000006</v>
      </c>
      <c r="X37" s="76">
        <f t="shared" si="10"/>
        <v>59522.637795275608</v>
      </c>
      <c r="Y37" s="76">
        <f t="shared" si="10"/>
        <v>59522.637795275608</v>
      </c>
      <c r="Z37" s="76">
        <f t="shared" si="10"/>
        <v>145275.59055118111</v>
      </c>
      <c r="AA37" s="76">
        <f t="shared" si="10"/>
        <v>145275.59055118111</v>
      </c>
      <c r="AB37" s="76">
        <f t="shared" si="10"/>
        <v>145275.59055118111</v>
      </c>
      <c r="AC37" s="76">
        <f t="shared" si="10"/>
        <v>435826.7716535434</v>
      </c>
      <c r="AD37" s="76">
        <f t="shared" si="10"/>
        <v>484251.96850393707</v>
      </c>
      <c r="AE37" s="76">
        <f t="shared" si="10"/>
        <v>532677.16535433079</v>
      </c>
      <c r="AF37" s="76">
        <f t="shared" si="10"/>
        <v>629527.55905511812</v>
      </c>
    </row>
    <row r="38" spans="1:32" ht="3" hidden="1" customHeight="1" outlineLevel="1" x14ac:dyDescent="0.45"/>
    <row r="39" spans="1:32" hidden="1" outlineLevel="1" x14ac:dyDescent="0.45">
      <c r="B39" s="67" t="s">
        <v>81</v>
      </c>
      <c r="C39" s="67"/>
      <c r="D39" s="67"/>
      <c r="E39" s="67"/>
      <c r="F39" s="67"/>
      <c r="G39" s="67"/>
      <c r="H39" s="67"/>
      <c r="I39" s="68">
        <f t="shared" ref="I39:T39" si="11">I36/(I33/30)</f>
        <v>18.75</v>
      </c>
      <c r="J39" s="68">
        <f t="shared" si="11"/>
        <v>18.75</v>
      </c>
      <c r="K39" s="68">
        <f t="shared" si="11"/>
        <v>18.75</v>
      </c>
      <c r="L39" s="68">
        <f t="shared" si="11"/>
        <v>18.75</v>
      </c>
      <c r="M39" s="68">
        <f t="shared" si="11"/>
        <v>18.75</v>
      </c>
      <c r="N39" s="68">
        <f t="shared" si="11"/>
        <v>18.75</v>
      </c>
      <c r="O39" s="68">
        <f t="shared" si="11"/>
        <v>18.75</v>
      </c>
      <c r="P39" s="68">
        <f t="shared" si="11"/>
        <v>18.75</v>
      </c>
      <c r="Q39" s="68">
        <f t="shared" si="11"/>
        <v>18.75</v>
      </c>
      <c r="R39" s="68">
        <f t="shared" si="11"/>
        <v>18.75</v>
      </c>
      <c r="S39" s="68">
        <f t="shared" si="11"/>
        <v>18.75</v>
      </c>
      <c r="T39" s="68">
        <f t="shared" si="11"/>
        <v>18.75</v>
      </c>
      <c r="U39" s="68">
        <f>AVERAGE($I39:$K39)</f>
        <v>18.75</v>
      </c>
      <c r="V39" s="68">
        <f t="shared" ref="V39:W40" si="12">AVERAGE($I39:$K39)</f>
        <v>18.75</v>
      </c>
      <c r="W39" s="68">
        <f t="shared" si="12"/>
        <v>18.75</v>
      </c>
      <c r="X39" s="68">
        <f>AVERAGE(J39:L39)</f>
        <v>18.75</v>
      </c>
      <c r="Y39" s="68">
        <f t="shared" ref="Y39:AF40" si="13">AVERAGE(K39:M39)</f>
        <v>18.75</v>
      </c>
      <c r="Z39" s="68">
        <f t="shared" si="13"/>
        <v>18.75</v>
      </c>
      <c r="AA39" s="68">
        <f t="shared" si="13"/>
        <v>18.75</v>
      </c>
      <c r="AB39" s="68">
        <f t="shared" si="13"/>
        <v>18.75</v>
      </c>
      <c r="AC39" s="68">
        <f t="shared" si="13"/>
        <v>18.75</v>
      </c>
      <c r="AD39" s="68">
        <f t="shared" si="13"/>
        <v>18.75</v>
      </c>
      <c r="AE39" s="68">
        <f t="shared" si="13"/>
        <v>18.75</v>
      </c>
      <c r="AF39" s="68">
        <f t="shared" si="13"/>
        <v>18.75</v>
      </c>
    </row>
    <row r="40" spans="1:32" hidden="1" outlineLevel="1" x14ac:dyDescent="0.45">
      <c r="B40" s="70" t="s">
        <v>83</v>
      </c>
      <c r="C40" s="70"/>
      <c r="D40" s="70"/>
      <c r="E40" s="70"/>
      <c r="F40" s="70"/>
      <c r="G40" s="70"/>
      <c r="H40" s="70"/>
      <c r="I40" s="71">
        <f t="shared" ref="I40:T40" si="14">I37/(I34/30)</f>
        <v>31.496062992125985</v>
      </c>
      <c r="J40" s="71">
        <f t="shared" si="14"/>
        <v>31.496062992125985</v>
      </c>
      <c r="K40" s="71">
        <f t="shared" si="14"/>
        <v>31.496062992125985</v>
      </c>
      <c r="L40" s="71">
        <f t="shared" si="14"/>
        <v>31.496062992125985</v>
      </c>
      <c r="M40" s="71">
        <f t="shared" si="14"/>
        <v>31.496062992125985</v>
      </c>
      <c r="N40" s="71">
        <f t="shared" si="14"/>
        <v>31.496062992125985</v>
      </c>
      <c r="O40" s="71">
        <f t="shared" si="14"/>
        <v>31.496062992125985</v>
      </c>
      <c r="P40" s="71">
        <f t="shared" si="14"/>
        <v>31.496062992125985</v>
      </c>
      <c r="Q40" s="71">
        <f t="shared" si="14"/>
        <v>31.496062992125985</v>
      </c>
      <c r="R40" s="71">
        <f t="shared" si="14"/>
        <v>31.496062992125985</v>
      </c>
      <c r="S40" s="71">
        <f t="shared" si="14"/>
        <v>31.496062992125985</v>
      </c>
      <c r="T40" s="71">
        <f t="shared" si="14"/>
        <v>31.496062992125985</v>
      </c>
      <c r="U40" s="71">
        <f t="shared" ref="U40" si="15">AVERAGE($I40:$K40)</f>
        <v>31.496062992125985</v>
      </c>
      <c r="V40" s="71">
        <f t="shared" si="12"/>
        <v>31.496062992125985</v>
      </c>
      <c r="W40" s="71">
        <f t="shared" si="12"/>
        <v>31.496062992125985</v>
      </c>
      <c r="X40" s="71">
        <f t="shared" ref="X40" si="16">AVERAGE(J40:L40)</f>
        <v>31.496062992125985</v>
      </c>
      <c r="Y40" s="71">
        <f t="shared" si="13"/>
        <v>31.496062992125985</v>
      </c>
      <c r="Z40" s="71">
        <f t="shared" si="13"/>
        <v>31.496062992125985</v>
      </c>
      <c r="AA40" s="71">
        <f t="shared" si="13"/>
        <v>31.496062992125985</v>
      </c>
      <c r="AB40" s="71">
        <f t="shared" si="13"/>
        <v>31.496062992125985</v>
      </c>
      <c r="AC40" s="71">
        <f t="shared" si="13"/>
        <v>31.496062992125985</v>
      </c>
      <c r="AD40" s="71">
        <f t="shared" si="13"/>
        <v>31.496062992125985</v>
      </c>
      <c r="AE40" s="71">
        <f t="shared" si="13"/>
        <v>31.496062992125985</v>
      </c>
      <c r="AF40" s="71">
        <f t="shared" si="13"/>
        <v>31.496062992125985</v>
      </c>
    </row>
    <row r="41" spans="1:32" ht="3" hidden="1" customHeight="1" outlineLevel="1" x14ac:dyDescent="0.45"/>
    <row r="42" spans="1:32" ht="14.35" customHeight="1" collapsed="1" x14ac:dyDescent="0.45">
      <c r="B42" s="6" t="s">
        <v>100</v>
      </c>
      <c r="C42" s="6"/>
      <c r="D42" s="21"/>
      <c r="E42" s="21"/>
      <c r="F42" s="21"/>
      <c r="G42" s="21"/>
      <c r="H42" s="6"/>
      <c r="I42" s="6"/>
      <c r="J42" s="6"/>
      <c r="K42" s="6"/>
      <c r="L42" s="6"/>
      <c r="M42" s="6"/>
      <c r="N42" s="6"/>
      <c r="O42" s="6"/>
      <c r="P42" s="6"/>
      <c r="Q42" s="6"/>
      <c r="R42" s="6"/>
      <c r="S42" s="6"/>
      <c r="T42" s="6" t="s">
        <v>4</v>
      </c>
      <c r="U42" s="6"/>
      <c r="V42" s="6"/>
      <c r="W42" s="6"/>
      <c r="X42" s="6"/>
      <c r="Y42" s="6"/>
      <c r="Z42" s="6"/>
      <c r="AA42" s="6"/>
      <c r="AB42" s="6"/>
      <c r="AC42" s="6"/>
      <c r="AD42" s="6"/>
      <c r="AE42" s="6"/>
      <c r="AF42" s="6" t="s">
        <v>4</v>
      </c>
    </row>
    <row r="43" spans="1:32" ht="3" hidden="1" customHeight="1" outlineLevel="1" x14ac:dyDescent="0.45"/>
    <row r="44" spans="1:32" s="27" customFormat="1" hidden="1" outlineLevel="1" x14ac:dyDescent="0.45">
      <c r="B44" s="67" t="s">
        <v>95</v>
      </c>
      <c r="C44" s="67"/>
      <c r="D44" s="67"/>
      <c r="E44" s="67"/>
      <c r="F44" s="67"/>
      <c r="G44" s="67"/>
      <c r="H44" s="67"/>
      <c r="I44" s="72">
        <v>1750000</v>
      </c>
      <c r="J44" s="72">
        <v>1750000</v>
      </c>
      <c r="K44" s="72">
        <v>1750000</v>
      </c>
      <c r="L44" s="72">
        <v>1750000</v>
      </c>
      <c r="M44" s="72">
        <v>1750000</v>
      </c>
      <c r="N44" s="72">
        <v>1750000</v>
      </c>
      <c r="O44" s="72">
        <v>1750000</v>
      </c>
      <c r="P44" s="72">
        <v>1750000</v>
      </c>
      <c r="Q44" s="72">
        <v>1750000</v>
      </c>
      <c r="R44" s="72">
        <v>1750000</v>
      </c>
      <c r="S44" s="72">
        <v>1750000</v>
      </c>
      <c r="T44" s="72">
        <v>1750000</v>
      </c>
      <c r="U44" s="73">
        <f t="shared" ref="U44:AF44" si="17">U34/30*U45</f>
        <v>1750000.0000000002</v>
      </c>
      <c r="V44" s="73">
        <f t="shared" si="17"/>
        <v>1750000.0000000002</v>
      </c>
      <c r="W44" s="73">
        <f t="shared" si="17"/>
        <v>875000.00000000012</v>
      </c>
      <c r="X44" s="73">
        <f t="shared" si="17"/>
        <v>104164.61614173232</v>
      </c>
      <c r="Y44" s="73">
        <f t="shared" si="17"/>
        <v>104164.61614173232</v>
      </c>
      <c r="Z44" s="73">
        <f t="shared" si="17"/>
        <v>254232.28346456695</v>
      </c>
      <c r="AA44" s="73">
        <f t="shared" si="17"/>
        <v>254232.28346456695</v>
      </c>
      <c r="AB44" s="73">
        <f t="shared" si="17"/>
        <v>254232.28346456695</v>
      </c>
      <c r="AC44" s="73">
        <f t="shared" si="17"/>
        <v>762696.85039370088</v>
      </c>
      <c r="AD44" s="73">
        <f t="shared" si="17"/>
        <v>847440.94488188985</v>
      </c>
      <c r="AE44" s="73">
        <f t="shared" si="17"/>
        <v>932185.03937007894</v>
      </c>
      <c r="AF44" s="73">
        <f t="shared" si="17"/>
        <v>1101673.2283464568</v>
      </c>
    </row>
    <row r="45" spans="1:32" s="27" customFormat="1" hidden="1" outlineLevel="1" x14ac:dyDescent="0.45">
      <c r="A45"/>
      <c r="B45" s="70" t="s">
        <v>82</v>
      </c>
      <c r="C45" s="70"/>
      <c r="D45" s="70"/>
      <c r="E45" s="70"/>
      <c r="F45" s="70"/>
      <c r="G45" s="70"/>
      <c r="H45" s="70"/>
      <c r="I45" s="71">
        <f t="shared" ref="I45:T45" si="18">I44/(I34/30)</f>
        <v>55.118110236220474</v>
      </c>
      <c r="J45" s="71">
        <f t="shared" si="18"/>
        <v>55.118110236220474</v>
      </c>
      <c r="K45" s="71">
        <f t="shared" si="18"/>
        <v>55.118110236220474</v>
      </c>
      <c r="L45" s="71">
        <f t="shared" si="18"/>
        <v>55.118110236220474</v>
      </c>
      <c r="M45" s="71">
        <f t="shared" si="18"/>
        <v>55.118110236220474</v>
      </c>
      <c r="N45" s="71">
        <f t="shared" si="18"/>
        <v>55.118110236220474</v>
      </c>
      <c r="O45" s="71">
        <f t="shared" si="18"/>
        <v>55.118110236220474</v>
      </c>
      <c r="P45" s="71">
        <f t="shared" si="18"/>
        <v>55.118110236220474</v>
      </c>
      <c r="Q45" s="71">
        <f t="shared" si="18"/>
        <v>55.118110236220474</v>
      </c>
      <c r="R45" s="71">
        <f t="shared" si="18"/>
        <v>55.118110236220474</v>
      </c>
      <c r="S45" s="71">
        <f t="shared" si="18"/>
        <v>55.118110236220474</v>
      </c>
      <c r="T45" s="71">
        <f t="shared" si="18"/>
        <v>55.118110236220474</v>
      </c>
      <c r="U45" s="71">
        <f>AVERAGE($I45:$K45)</f>
        <v>55.118110236220474</v>
      </c>
      <c r="V45" s="71">
        <f>AVERAGE($I45:$K45)</f>
        <v>55.118110236220474</v>
      </c>
      <c r="W45" s="71">
        <f>AVERAGE($I45:$K45)</f>
        <v>55.118110236220474</v>
      </c>
      <c r="X45" s="71">
        <f t="shared" ref="X45:AF45" si="19">AVERAGE(J45:L45)</f>
        <v>55.118110236220474</v>
      </c>
      <c r="Y45" s="71">
        <f t="shared" si="19"/>
        <v>55.118110236220474</v>
      </c>
      <c r="Z45" s="71">
        <f t="shared" si="19"/>
        <v>55.118110236220474</v>
      </c>
      <c r="AA45" s="71">
        <f t="shared" si="19"/>
        <v>55.118110236220474</v>
      </c>
      <c r="AB45" s="71">
        <f t="shared" si="19"/>
        <v>55.118110236220474</v>
      </c>
      <c r="AC45" s="71">
        <f t="shared" si="19"/>
        <v>55.118110236220474</v>
      </c>
      <c r="AD45" s="71">
        <f t="shared" si="19"/>
        <v>55.118110236220474</v>
      </c>
      <c r="AE45" s="71">
        <f t="shared" si="19"/>
        <v>55.118110236220474</v>
      </c>
      <c r="AF45" s="71">
        <f t="shared" si="19"/>
        <v>55.118110236220474</v>
      </c>
    </row>
    <row r="46" spans="1:32" s="27" customFormat="1" ht="5" hidden="1" customHeight="1" outlineLevel="1" x14ac:dyDescent="0.45">
      <c r="B46" s="86"/>
      <c r="C46" s="86"/>
      <c r="D46" s="86"/>
      <c r="E46" s="86"/>
      <c r="F46" s="86"/>
      <c r="G46" s="86"/>
      <c r="H46" s="86"/>
      <c r="I46" s="87"/>
      <c r="J46" s="87"/>
      <c r="K46" s="87"/>
      <c r="L46" s="87"/>
      <c r="M46" s="87"/>
      <c r="N46" s="87"/>
      <c r="O46" s="87"/>
      <c r="P46" s="87"/>
      <c r="Q46" s="87"/>
      <c r="R46" s="87"/>
      <c r="S46" s="87"/>
      <c r="T46" s="87"/>
      <c r="U46" s="88"/>
      <c r="V46" s="88"/>
      <c r="W46" s="88"/>
      <c r="X46" s="88"/>
      <c r="Y46" s="88"/>
      <c r="Z46" s="88"/>
      <c r="AA46" s="88"/>
      <c r="AB46" s="88"/>
      <c r="AC46" s="88"/>
      <c r="AD46" s="88"/>
      <c r="AE46" s="88"/>
      <c r="AF46" s="88"/>
    </row>
    <row r="47" spans="1:32" s="27" customFormat="1" hidden="1" outlineLevel="1" x14ac:dyDescent="0.45">
      <c r="B47" s="89" t="s">
        <v>93</v>
      </c>
      <c r="C47" s="89"/>
      <c r="D47" s="89"/>
      <c r="E47" s="89"/>
      <c r="F47" s="89"/>
      <c r="G47" s="89"/>
      <c r="H47" s="89"/>
      <c r="I47" s="90"/>
      <c r="J47" s="90"/>
      <c r="K47" s="90"/>
      <c r="L47" s="90"/>
      <c r="M47" s="90"/>
      <c r="N47" s="90"/>
      <c r="O47" s="90"/>
      <c r="P47" s="90"/>
      <c r="Q47" s="90"/>
      <c r="R47" s="90"/>
      <c r="S47" s="90"/>
      <c r="T47" s="90"/>
      <c r="U47" s="91">
        <f>T50</f>
        <v>1750000</v>
      </c>
      <c r="V47" s="91">
        <f>U50</f>
        <v>1750000.0000000002</v>
      </c>
      <c r="W47" s="91">
        <f t="shared" ref="W47:AF47" si="20">V50</f>
        <v>1750000.0000000002</v>
      </c>
      <c r="X47" s="91">
        <f t="shared" si="20"/>
        <v>1273750.0000000002</v>
      </c>
      <c r="Y47" s="91">
        <f t="shared" si="20"/>
        <v>1217054.6875000002</v>
      </c>
      <c r="Z47" s="91">
        <f t="shared" si="20"/>
        <v>1160359.3750000002</v>
      </c>
      <c r="AA47" s="91">
        <f t="shared" si="20"/>
        <v>1021984.3750000002</v>
      </c>
      <c r="AB47" s="91">
        <f t="shared" si="20"/>
        <v>883609.37500000023</v>
      </c>
      <c r="AC47" s="91">
        <f t="shared" si="20"/>
        <v>745234.37500000023</v>
      </c>
      <c r="AD47" s="91">
        <f t="shared" si="20"/>
        <v>762696.85039370088</v>
      </c>
      <c r="AE47" s="91">
        <f t="shared" si="20"/>
        <v>847440.94488188997</v>
      </c>
      <c r="AF47" s="91">
        <f t="shared" si="20"/>
        <v>932185.03937007906</v>
      </c>
    </row>
    <row r="48" spans="1:32" hidden="1" outlineLevel="1" x14ac:dyDescent="0.45">
      <c r="B48" s="86" t="s">
        <v>111</v>
      </c>
      <c r="C48" s="69"/>
      <c r="D48" s="69"/>
      <c r="E48" s="69"/>
      <c r="F48" s="69"/>
      <c r="G48" s="69"/>
      <c r="H48" s="69"/>
      <c r="I48" s="92"/>
      <c r="J48" s="92"/>
      <c r="K48" s="92"/>
      <c r="L48" s="92"/>
      <c r="M48" s="92"/>
      <c r="N48" s="92"/>
      <c r="O48" s="92"/>
      <c r="P48" s="92"/>
      <c r="Q48" s="92"/>
      <c r="R48" s="92"/>
      <c r="S48" s="92"/>
      <c r="T48" s="92"/>
      <c r="U48" s="74">
        <f>SUM('Budget Revision'!U55:U62)</f>
        <v>952500.00000000012</v>
      </c>
      <c r="V48" s="74">
        <f>SUM('Budget Revision'!V55:V62)</f>
        <v>952500.00000000012</v>
      </c>
      <c r="W48" s="74">
        <f>SUM('Budget Revision'!W55:W62)</f>
        <v>476250.00000000006</v>
      </c>
      <c r="X48" s="74">
        <f>SUM('Budget Revision'!X55:X62)</f>
        <v>56695.312500000015</v>
      </c>
      <c r="Y48" s="74">
        <f>SUM('Budget Revision'!Y55:Y62)</f>
        <v>56695.312500000015</v>
      </c>
      <c r="Z48" s="74">
        <f>SUM('Budget Revision'!Z55:Z62)</f>
        <v>138375</v>
      </c>
      <c r="AA48" s="74">
        <f>SUM('Budget Revision'!AA55:AA62)</f>
        <v>138375</v>
      </c>
      <c r="AB48" s="74">
        <f>SUM('Budget Revision'!AB55:AB62)</f>
        <v>138375</v>
      </c>
      <c r="AC48" s="74">
        <f>SUM('Budget Revision'!AC55:AC62)</f>
        <v>415125.00000000006</v>
      </c>
      <c r="AD48" s="74">
        <f>SUM('Budget Revision'!AD55:AD62)</f>
        <v>461250.00000000006</v>
      </c>
      <c r="AE48" s="74">
        <f>SUM('Budget Revision'!AE55:AE62)</f>
        <v>507375.00000000006</v>
      </c>
      <c r="AF48" s="74">
        <f>SUM('Budget Revision'!AF55:AF62)</f>
        <v>599625</v>
      </c>
    </row>
    <row r="49" spans="2:32" hidden="1" outlineLevel="1" x14ac:dyDescent="0.45">
      <c r="B49" s="86" t="s">
        <v>112</v>
      </c>
      <c r="C49" s="69"/>
      <c r="D49" s="69"/>
      <c r="E49" s="69"/>
      <c r="F49" s="69"/>
      <c r="G49" s="69"/>
      <c r="H49" s="69"/>
      <c r="I49" s="92"/>
      <c r="J49" s="92"/>
      <c r="K49" s="92"/>
      <c r="L49" s="92"/>
      <c r="M49" s="92"/>
      <c r="N49" s="92"/>
      <c r="O49" s="92"/>
      <c r="P49" s="92"/>
      <c r="Q49" s="92"/>
      <c r="R49" s="92"/>
      <c r="S49" s="92"/>
      <c r="T49" s="92"/>
      <c r="U49" s="74">
        <f t="shared" ref="U49:AF49" si="21">MAX(0,U44-(U47-U48))</f>
        <v>952500.00000000035</v>
      </c>
      <c r="V49" s="74">
        <f t="shared" si="21"/>
        <v>952500.00000000012</v>
      </c>
      <c r="W49" s="74">
        <f t="shared" si="21"/>
        <v>0</v>
      </c>
      <c r="X49" s="74">
        <f t="shared" si="21"/>
        <v>0</v>
      </c>
      <c r="Y49" s="74">
        <f t="shared" si="21"/>
        <v>0</v>
      </c>
      <c r="Z49" s="74">
        <f t="shared" si="21"/>
        <v>0</v>
      </c>
      <c r="AA49" s="74">
        <f t="shared" si="21"/>
        <v>0</v>
      </c>
      <c r="AB49" s="74">
        <f t="shared" si="21"/>
        <v>0</v>
      </c>
      <c r="AC49" s="74">
        <f t="shared" si="21"/>
        <v>432587.4753937007</v>
      </c>
      <c r="AD49" s="74">
        <f t="shared" si="21"/>
        <v>545994.09448818909</v>
      </c>
      <c r="AE49" s="74">
        <f t="shared" si="21"/>
        <v>592119.09448818909</v>
      </c>
      <c r="AF49" s="74">
        <f t="shared" si="21"/>
        <v>769113.18897637771</v>
      </c>
    </row>
    <row r="50" spans="2:32" hidden="1" outlineLevel="1" x14ac:dyDescent="0.45">
      <c r="B50" s="70" t="s">
        <v>94</v>
      </c>
      <c r="C50" s="70"/>
      <c r="D50" s="70"/>
      <c r="E50" s="70"/>
      <c r="F50" s="70"/>
      <c r="G50" s="70"/>
      <c r="H50" s="70"/>
      <c r="I50" s="97">
        <f>I44</f>
        <v>1750000</v>
      </c>
      <c r="J50" s="97">
        <f t="shared" ref="J50:T50" si="22">J44</f>
        <v>1750000</v>
      </c>
      <c r="K50" s="97">
        <f t="shared" si="22"/>
        <v>1750000</v>
      </c>
      <c r="L50" s="97">
        <f t="shared" si="22"/>
        <v>1750000</v>
      </c>
      <c r="M50" s="97">
        <f t="shared" si="22"/>
        <v>1750000</v>
      </c>
      <c r="N50" s="97">
        <f t="shared" si="22"/>
        <v>1750000</v>
      </c>
      <c r="O50" s="97">
        <f t="shared" si="22"/>
        <v>1750000</v>
      </c>
      <c r="P50" s="97">
        <f t="shared" si="22"/>
        <v>1750000</v>
      </c>
      <c r="Q50" s="97">
        <f t="shared" si="22"/>
        <v>1750000</v>
      </c>
      <c r="R50" s="97">
        <f t="shared" si="22"/>
        <v>1750000</v>
      </c>
      <c r="S50" s="97">
        <f t="shared" si="22"/>
        <v>1750000</v>
      </c>
      <c r="T50" s="97">
        <f t="shared" si="22"/>
        <v>1750000</v>
      </c>
      <c r="U50" s="76">
        <f>U47-U48+U49</f>
        <v>1750000.0000000002</v>
      </c>
      <c r="V50" s="76">
        <f t="shared" ref="V50:AF50" si="23">V47-V48+V49</f>
        <v>1750000.0000000002</v>
      </c>
      <c r="W50" s="76">
        <f t="shared" si="23"/>
        <v>1273750.0000000002</v>
      </c>
      <c r="X50" s="76">
        <f t="shared" si="23"/>
        <v>1217054.6875000002</v>
      </c>
      <c r="Y50" s="76">
        <f t="shared" si="23"/>
        <v>1160359.3750000002</v>
      </c>
      <c r="Z50" s="76">
        <f t="shared" si="23"/>
        <v>1021984.3750000002</v>
      </c>
      <c r="AA50" s="76">
        <f t="shared" si="23"/>
        <v>883609.37500000023</v>
      </c>
      <c r="AB50" s="76">
        <f t="shared" si="23"/>
        <v>745234.37500000023</v>
      </c>
      <c r="AC50" s="76">
        <f t="shared" si="23"/>
        <v>762696.85039370088</v>
      </c>
      <c r="AD50" s="76">
        <f t="shared" si="23"/>
        <v>847440.94488188997</v>
      </c>
      <c r="AE50" s="76">
        <f t="shared" si="23"/>
        <v>932185.03937007906</v>
      </c>
      <c r="AF50" s="76">
        <f t="shared" si="23"/>
        <v>1101673.2283464568</v>
      </c>
    </row>
    <row r="51" spans="2:32" ht="3" hidden="1" customHeight="1" outlineLevel="1" x14ac:dyDescent="0.45"/>
    <row r="52" spans="2:32" hidden="1" outlineLevel="1" x14ac:dyDescent="0.45">
      <c r="B52" s="67" t="s">
        <v>96</v>
      </c>
      <c r="C52" s="67"/>
      <c r="D52" s="96">
        <v>1</v>
      </c>
      <c r="E52" s="67"/>
      <c r="F52" s="67"/>
      <c r="G52" s="67"/>
      <c r="H52" s="67"/>
      <c r="I52" s="93"/>
      <c r="J52" s="93"/>
      <c r="K52" s="93"/>
      <c r="L52" s="93"/>
      <c r="M52" s="93"/>
      <c r="N52" s="93"/>
      <c r="O52" s="93"/>
      <c r="P52" s="93"/>
      <c r="Q52" s="93"/>
      <c r="R52" s="93"/>
      <c r="S52" s="93"/>
      <c r="T52" s="93"/>
      <c r="U52" s="73">
        <f>T44-U44</f>
        <v>0</v>
      </c>
      <c r="V52" s="73">
        <f t="shared" ref="V52:AF52" si="24">U44-V44</f>
        <v>0</v>
      </c>
      <c r="W52" s="73">
        <f t="shared" si="24"/>
        <v>875000.00000000012</v>
      </c>
      <c r="X52" s="73">
        <f t="shared" si="24"/>
        <v>770835.3838582678</v>
      </c>
      <c r="Y52" s="73">
        <f t="shared" si="24"/>
        <v>0</v>
      </c>
      <c r="Z52" s="73">
        <f t="shared" si="24"/>
        <v>-150067.66732283463</v>
      </c>
      <c r="AA52" s="73">
        <f t="shared" si="24"/>
        <v>0</v>
      </c>
      <c r="AB52" s="73">
        <f t="shared" si="24"/>
        <v>0</v>
      </c>
      <c r="AC52" s="73">
        <f t="shared" si="24"/>
        <v>-508464.56692913396</v>
      </c>
      <c r="AD52" s="73">
        <f t="shared" si="24"/>
        <v>-84744.094488188974</v>
      </c>
      <c r="AE52" s="73">
        <f t="shared" si="24"/>
        <v>-84744.09448818909</v>
      </c>
      <c r="AF52" s="73">
        <f t="shared" si="24"/>
        <v>-169488.18897637783</v>
      </c>
    </row>
    <row r="53" spans="2:32" hidden="1" outlineLevel="1" x14ac:dyDescent="0.45">
      <c r="B53" s="70" t="s">
        <v>113</v>
      </c>
      <c r="C53" s="70"/>
      <c r="D53" s="96">
        <v>2</v>
      </c>
      <c r="E53" s="70"/>
      <c r="F53" s="70"/>
      <c r="G53" s="70"/>
      <c r="H53" s="70"/>
      <c r="I53" s="94"/>
      <c r="J53" s="94"/>
      <c r="K53" s="94"/>
      <c r="L53" s="94"/>
      <c r="M53" s="94"/>
      <c r="N53" s="94"/>
      <c r="O53" s="94"/>
      <c r="P53" s="94"/>
      <c r="Q53" s="94"/>
      <c r="R53" s="94"/>
      <c r="S53" s="94"/>
      <c r="T53" s="94"/>
      <c r="U53" s="76">
        <f>T50-U50</f>
        <v>0</v>
      </c>
      <c r="V53" s="76">
        <f t="shared" ref="V53:AF53" si="25">U50-V50</f>
        <v>0</v>
      </c>
      <c r="W53" s="76">
        <f t="shared" si="25"/>
        <v>476250</v>
      </c>
      <c r="X53" s="76">
        <f t="shared" si="25"/>
        <v>56695.3125</v>
      </c>
      <c r="Y53" s="76">
        <f t="shared" si="25"/>
        <v>56695.3125</v>
      </c>
      <c r="Z53" s="76">
        <f t="shared" si="25"/>
        <v>138375</v>
      </c>
      <c r="AA53" s="76">
        <f t="shared" si="25"/>
        <v>138375</v>
      </c>
      <c r="AB53" s="76">
        <f t="shared" si="25"/>
        <v>138375</v>
      </c>
      <c r="AC53" s="76">
        <f t="shared" si="25"/>
        <v>-17462.475393700646</v>
      </c>
      <c r="AD53" s="76">
        <f t="shared" si="25"/>
        <v>-84744.09448818909</v>
      </c>
      <c r="AE53" s="76">
        <f t="shared" si="25"/>
        <v>-84744.09448818909</v>
      </c>
      <c r="AF53" s="76">
        <f t="shared" si="25"/>
        <v>-169488.18897637771</v>
      </c>
    </row>
    <row r="54" spans="2:32" collapsed="1" x14ac:dyDescent="0.45"/>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96FC6-2C33-4FFC-AF1E-11DE264CC459}">
  <dimension ref="B1:AF134"/>
  <sheetViews>
    <sheetView zoomScale="45" zoomScaleNormal="45" workbookViewId="0"/>
  </sheetViews>
  <sheetFormatPr defaultRowHeight="14.25" outlineLevelRow="1" outlineLevelCol="1" x14ac:dyDescent="0.45"/>
  <cols>
    <col min="1" max="1" width="1.59765625" customWidth="1"/>
    <col min="2" max="2" width="29.265625" bestFit="1" customWidth="1"/>
    <col min="3" max="3" width="1.59765625" customWidth="1"/>
    <col min="4" max="8" width="1.59765625" hidden="1" customWidth="1" outlineLevel="1"/>
    <col min="9" max="9" width="10.59765625" customWidth="1" collapsed="1"/>
    <col min="10" max="32" width="10.59765625" customWidth="1"/>
  </cols>
  <sheetData>
    <row r="1" spans="2:32" ht="3" customHeight="1" x14ac:dyDescent="0.45"/>
    <row r="2" spans="2:32" ht="15.75" x14ac:dyDescent="0.5">
      <c r="B2" s="12" t="s">
        <v>0</v>
      </c>
    </row>
    <row r="3" spans="2:32" x14ac:dyDescent="0.45">
      <c r="B3" s="11" t="s">
        <v>1</v>
      </c>
    </row>
    <row r="4" spans="2:32" ht="3" customHeight="1" x14ac:dyDescent="0.45"/>
    <row r="5" spans="2:32" ht="14.35" customHeight="1" x14ac:dyDescent="0.45">
      <c r="I5" s="13" t="s">
        <v>5</v>
      </c>
      <c r="J5" s="13" t="s">
        <v>5</v>
      </c>
      <c r="K5" s="13" t="s">
        <v>5</v>
      </c>
      <c r="L5" s="13" t="s">
        <v>5</v>
      </c>
      <c r="M5" s="13" t="s">
        <v>5</v>
      </c>
      <c r="N5" s="13" t="s">
        <v>5</v>
      </c>
      <c r="O5" s="13" t="s">
        <v>5</v>
      </c>
      <c r="P5" s="13" t="s">
        <v>5</v>
      </c>
      <c r="Q5" s="13" t="s">
        <v>5</v>
      </c>
      <c r="R5" s="13" t="s">
        <v>5</v>
      </c>
      <c r="S5" s="13" t="s">
        <v>5</v>
      </c>
      <c r="T5" s="13" t="s">
        <v>5</v>
      </c>
      <c r="U5" s="13" t="s">
        <v>5</v>
      </c>
      <c r="V5" s="13" t="s">
        <v>5</v>
      </c>
      <c r="W5" s="13" t="s">
        <v>18</v>
      </c>
      <c r="X5" s="13" t="s">
        <v>18</v>
      </c>
      <c r="Y5" s="13" t="s">
        <v>18</v>
      </c>
      <c r="Z5" s="13" t="s">
        <v>18</v>
      </c>
      <c r="AA5" s="13" t="s">
        <v>18</v>
      </c>
      <c r="AB5" s="13" t="s">
        <v>18</v>
      </c>
      <c r="AC5" s="13" t="s">
        <v>18</v>
      </c>
      <c r="AD5" s="13" t="s">
        <v>18</v>
      </c>
      <c r="AE5" s="13" t="s">
        <v>18</v>
      </c>
      <c r="AF5" s="13" t="s">
        <v>18</v>
      </c>
    </row>
    <row r="6" spans="2:32" x14ac:dyDescent="0.45">
      <c r="B6" s="8"/>
      <c r="C6" s="8"/>
      <c r="D6" s="8"/>
      <c r="E6" s="8"/>
      <c r="F6" s="8"/>
      <c r="G6" s="8"/>
      <c r="H6" s="8"/>
      <c r="I6" s="9" t="s">
        <v>6</v>
      </c>
      <c r="J6" s="10" t="s">
        <v>7</v>
      </c>
      <c r="K6" s="10" t="s">
        <v>8</v>
      </c>
      <c r="L6" s="10" t="s">
        <v>9</v>
      </c>
      <c r="M6" s="10" t="s">
        <v>17</v>
      </c>
      <c r="N6" s="10" t="s">
        <v>10</v>
      </c>
      <c r="O6" s="10" t="s">
        <v>11</v>
      </c>
      <c r="P6" s="10" t="s">
        <v>12</v>
      </c>
      <c r="Q6" s="10" t="s">
        <v>13</v>
      </c>
      <c r="R6" s="10" t="s">
        <v>14</v>
      </c>
      <c r="S6" s="10" t="s">
        <v>15</v>
      </c>
      <c r="T6" s="10" t="s">
        <v>16</v>
      </c>
      <c r="U6" s="14" t="s">
        <v>6</v>
      </c>
      <c r="V6" s="15" t="s">
        <v>7</v>
      </c>
      <c r="W6" s="15" t="s">
        <v>8</v>
      </c>
      <c r="X6" s="15" t="s">
        <v>9</v>
      </c>
      <c r="Y6" s="15" t="s">
        <v>17</v>
      </c>
      <c r="Z6" s="15" t="s">
        <v>10</v>
      </c>
      <c r="AA6" s="15" t="s">
        <v>11</v>
      </c>
      <c r="AB6" s="15" t="s">
        <v>12</v>
      </c>
      <c r="AC6" s="15" t="s">
        <v>13</v>
      </c>
      <c r="AD6" s="15" t="s">
        <v>14</v>
      </c>
      <c r="AE6" s="15" t="s">
        <v>15</v>
      </c>
      <c r="AF6" s="15" t="s">
        <v>16</v>
      </c>
    </row>
    <row r="7" spans="2:32" x14ac:dyDescent="0.45">
      <c r="B7" s="6"/>
      <c r="C7" s="6"/>
      <c r="D7" s="6"/>
      <c r="E7" s="6"/>
      <c r="F7" s="6"/>
      <c r="G7" s="6"/>
      <c r="H7" s="6"/>
      <c r="I7" s="7">
        <v>1</v>
      </c>
      <c r="J7" s="7">
        <f>I7+1</f>
        <v>2</v>
      </c>
      <c r="K7" s="7">
        <f t="shared" ref="K7:AF7" si="0">J7+1</f>
        <v>3</v>
      </c>
      <c r="L7" s="7">
        <f t="shared" si="0"/>
        <v>4</v>
      </c>
      <c r="M7" s="7">
        <f t="shared" si="0"/>
        <v>5</v>
      </c>
      <c r="N7" s="7">
        <f t="shared" si="0"/>
        <v>6</v>
      </c>
      <c r="O7" s="7">
        <f t="shared" si="0"/>
        <v>7</v>
      </c>
      <c r="P7" s="7">
        <f t="shared" si="0"/>
        <v>8</v>
      </c>
      <c r="Q7" s="7">
        <f t="shared" si="0"/>
        <v>9</v>
      </c>
      <c r="R7" s="7">
        <f t="shared" si="0"/>
        <v>10</v>
      </c>
      <c r="S7" s="7">
        <f t="shared" si="0"/>
        <v>11</v>
      </c>
      <c r="T7" s="7">
        <f t="shared" si="0"/>
        <v>12</v>
      </c>
      <c r="U7" s="7">
        <f t="shared" si="0"/>
        <v>13</v>
      </c>
      <c r="V7" s="7">
        <f t="shared" si="0"/>
        <v>14</v>
      </c>
      <c r="W7" s="7">
        <f t="shared" si="0"/>
        <v>15</v>
      </c>
      <c r="X7" s="7">
        <f t="shared" si="0"/>
        <v>16</v>
      </c>
      <c r="Y7" s="7">
        <f t="shared" si="0"/>
        <v>17</v>
      </c>
      <c r="Z7" s="7">
        <f t="shared" si="0"/>
        <v>18</v>
      </c>
      <c r="AA7" s="7">
        <f t="shared" si="0"/>
        <v>19</v>
      </c>
      <c r="AB7" s="7">
        <f t="shared" si="0"/>
        <v>20</v>
      </c>
      <c r="AC7" s="7">
        <f t="shared" si="0"/>
        <v>21</v>
      </c>
      <c r="AD7" s="7">
        <f t="shared" si="0"/>
        <v>22</v>
      </c>
      <c r="AE7" s="7">
        <f t="shared" si="0"/>
        <v>23</v>
      </c>
      <c r="AF7" s="7">
        <f t="shared" si="0"/>
        <v>24</v>
      </c>
    </row>
    <row r="8" spans="2:32" ht="5" customHeight="1" x14ac:dyDescent="0.45"/>
    <row r="9" spans="2:32" outlineLevel="1" x14ac:dyDescent="0.45">
      <c r="B9" s="41" t="s">
        <v>109</v>
      </c>
      <c r="D9" s="40"/>
      <c r="E9" s="40"/>
      <c r="F9" s="40"/>
      <c r="G9" s="40"/>
    </row>
    <row r="10" spans="2:32" outlineLevel="1" x14ac:dyDescent="0.45">
      <c r="B10" s="55">
        <v>1</v>
      </c>
      <c r="I10" s="2">
        <v>10000</v>
      </c>
      <c r="J10" s="2">
        <v>10000</v>
      </c>
      <c r="K10" s="2">
        <v>10000</v>
      </c>
      <c r="L10" s="2">
        <v>10000</v>
      </c>
      <c r="M10" s="2">
        <v>10000</v>
      </c>
      <c r="N10" s="2">
        <v>10000</v>
      </c>
      <c r="O10" s="2">
        <v>10000</v>
      </c>
      <c r="P10" s="2">
        <v>10000</v>
      </c>
      <c r="Q10" s="2">
        <v>10000</v>
      </c>
      <c r="R10" s="2">
        <v>10000</v>
      </c>
      <c r="S10" s="2">
        <v>10000</v>
      </c>
      <c r="T10" s="2">
        <v>10000</v>
      </c>
      <c r="U10" s="2">
        <v>10000</v>
      </c>
      <c r="V10" s="2">
        <v>10000</v>
      </c>
      <c r="W10" s="2">
        <v>10000</v>
      </c>
      <c r="X10" s="2">
        <v>10000</v>
      </c>
      <c r="Y10" s="2">
        <v>10000</v>
      </c>
      <c r="Z10" s="2">
        <v>10000</v>
      </c>
      <c r="AA10" s="2">
        <v>10000</v>
      </c>
      <c r="AB10" s="2">
        <v>10000</v>
      </c>
      <c r="AC10" s="2">
        <v>10000</v>
      </c>
      <c r="AD10" s="2">
        <v>10000</v>
      </c>
      <c r="AE10" s="2">
        <v>10000</v>
      </c>
      <c r="AF10" s="2">
        <v>10000</v>
      </c>
    </row>
    <row r="11" spans="2:32" outlineLevel="1" x14ac:dyDescent="0.45">
      <c r="B11" s="55">
        <f>+B10+1</f>
        <v>2</v>
      </c>
      <c r="I11" s="2">
        <v>8500</v>
      </c>
      <c r="J11" s="2">
        <v>8500</v>
      </c>
      <c r="K11" s="2">
        <v>8500</v>
      </c>
      <c r="L11" s="2">
        <v>8500</v>
      </c>
      <c r="M11" s="2">
        <v>8500</v>
      </c>
      <c r="N11" s="2">
        <v>8500</v>
      </c>
      <c r="O11" s="2">
        <v>8500</v>
      </c>
      <c r="P11" s="2">
        <v>8500</v>
      </c>
      <c r="Q11" s="2">
        <v>8500</v>
      </c>
      <c r="R11" s="2">
        <v>8500</v>
      </c>
      <c r="S11" s="2">
        <v>8500</v>
      </c>
      <c r="T11" s="2">
        <v>8500</v>
      </c>
      <c r="U11" s="2">
        <v>8500</v>
      </c>
      <c r="V11" s="2">
        <v>8500</v>
      </c>
      <c r="W11" s="2">
        <v>8500</v>
      </c>
      <c r="X11" s="2">
        <v>8500</v>
      </c>
      <c r="Y11" s="2">
        <v>8500</v>
      </c>
      <c r="Z11" s="2">
        <v>8500</v>
      </c>
      <c r="AA11" s="2">
        <v>8500</v>
      </c>
      <c r="AB11" s="2">
        <v>8500</v>
      </c>
      <c r="AC11" s="2">
        <v>8500</v>
      </c>
      <c r="AD11" s="2">
        <v>8500</v>
      </c>
      <c r="AE11" s="2">
        <v>8500</v>
      </c>
      <c r="AF11" s="2">
        <v>8500</v>
      </c>
    </row>
    <row r="12" spans="2:32" outlineLevel="1" x14ac:dyDescent="0.45">
      <c r="B12" s="55">
        <f t="shared" ref="B12:B49" si="1">+B11+1</f>
        <v>3</v>
      </c>
      <c r="I12" s="2">
        <v>8500</v>
      </c>
      <c r="J12" s="2">
        <v>8500</v>
      </c>
      <c r="K12" s="2">
        <v>8500</v>
      </c>
      <c r="L12" s="2">
        <v>8500</v>
      </c>
      <c r="M12" s="2">
        <v>8500</v>
      </c>
      <c r="N12" s="2">
        <v>8500</v>
      </c>
      <c r="O12" s="2">
        <v>8500</v>
      </c>
      <c r="P12" s="2">
        <v>8500</v>
      </c>
      <c r="Q12" s="2">
        <v>8500</v>
      </c>
      <c r="R12" s="2">
        <v>8500</v>
      </c>
      <c r="S12" s="2">
        <v>8500</v>
      </c>
      <c r="T12" s="2">
        <v>8500</v>
      </c>
      <c r="U12" s="2">
        <v>8500</v>
      </c>
      <c r="V12" s="2">
        <v>8500</v>
      </c>
      <c r="W12" s="2">
        <v>8500</v>
      </c>
      <c r="X12" s="2">
        <v>8500</v>
      </c>
      <c r="Y12" s="2">
        <v>8500</v>
      </c>
      <c r="Z12" s="2">
        <v>8500</v>
      </c>
      <c r="AA12" s="2">
        <v>8500</v>
      </c>
      <c r="AB12" s="2">
        <v>8500</v>
      </c>
      <c r="AC12" s="2">
        <v>8500</v>
      </c>
      <c r="AD12" s="2">
        <v>8500</v>
      </c>
      <c r="AE12" s="2">
        <v>8500</v>
      </c>
      <c r="AF12" s="2">
        <v>8500</v>
      </c>
    </row>
    <row r="13" spans="2:32" outlineLevel="1" x14ac:dyDescent="0.45">
      <c r="B13" s="55">
        <f t="shared" si="1"/>
        <v>4</v>
      </c>
      <c r="I13" s="2">
        <v>8500</v>
      </c>
      <c r="J13" s="2">
        <v>8500</v>
      </c>
      <c r="K13" s="2">
        <v>8500</v>
      </c>
      <c r="L13" s="2">
        <v>8500</v>
      </c>
      <c r="M13" s="2">
        <v>8500</v>
      </c>
      <c r="N13" s="2">
        <v>8500</v>
      </c>
      <c r="O13" s="2">
        <v>8500</v>
      </c>
      <c r="P13" s="2">
        <v>8500</v>
      </c>
      <c r="Q13" s="2">
        <v>8500</v>
      </c>
      <c r="R13" s="2">
        <v>8500</v>
      </c>
      <c r="S13" s="2">
        <v>8500</v>
      </c>
      <c r="T13" s="2">
        <v>8500</v>
      </c>
      <c r="U13" s="2">
        <v>8500</v>
      </c>
      <c r="V13" s="2">
        <v>8500</v>
      </c>
      <c r="W13" s="2">
        <v>8500</v>
      </c>
      <c r="X13" s="2">
        <v>8500</v>
      </c>
      <c r="Y13" s="2">
        <v>8500</v>
      </c>
      <c r="Z13" s="2">
        <v>8500</v>
      </c>
      <c r="AA13" s="2">
        <v>8500</v>
      </c>
      <c r="AB13" s="2">
        <v>8500</v>
      </c>
      <c r="AC13" s="2">
        <v>8500</v>
      </c>
      <c r="AD13" s="2">
        <v>8500</v>
      </c>
      <c r="AE13" s="2">
        <v>8500</v>
      </c>
      <c r="AF13" s="2">
        <v>8500</v>
      </c>
    </row>
    <row r="14" spans="2:32" outlineLevel="1" x14ac:dyDescent="0.45">
      <c r="B14" s="55">
        <f t="shared" si="1"/>
        <v>5</v>
      </c>
      <c r="I14" s="2">
        <v>5000</v>
      </c>
      <c r="J14" s="2">
        <v>5000</v>
      </c>
      <c r="K14" s="2">
        <v>5000</v>
      </c>
      <c r="L14" s="2">
        <v>5000</v>
      </c>
      <c r="M14" s="2">
        <v>5000</v>
      </c>
      <c r="N14" s="2">
        <v>5000</v>
      </c>
      <c r="O14" s="2">
        <v>5000</v>
      </c>
      <c r="P14" s="2">
        <v>5000</v>
      </c>
      <c r="Q14" s="2">
        <v>5000</v>
      </c>
      <c r="R14" s="2">
        <v>5000</v>
      </c>
      <c r="S14" s="2">
        <v>5000</v>
      </c>
      <c r="T14" s="2">
        <v>5000</v>
      </c>
      <c r="U14" s="2">
        <v>5000</v>
      </c>
      <c r="V14" s="2">
        <v>5000</v>
      </c>
      <c r="W14" s="2">
        <v>5000</v>
      </c>
      <c r="X14" s="2">
        <v>5000</v>
      </c>
      <c r="Y14" s="2">
        <v>5000</v>
      </c>
      <c r="Z14" s="2">
        <v>5000</v>
      </c>
      <c r="AA14" s="2">
        <v>5000</v>
      </c>
      <c r="AB14" s="2">
        <v>5000</v>
      </c>
      <c r="AC14" s="2">
        <v>5000</v>
      </c>
      <c r="AD14" s="2">
        <v>5000</v>
      </c>
      <c r="AE14" s="2">
        <v>5000</v>
      </c>
      <c r="AF14" s="2">
        <v>5000</v>
      </c>
    </row>
    <row r="15" spans="2:32" outlineLevel="1" x14ac:dyDescent="0.45">
      <c r="B15" s="55">
        <f t="shared" si="1"/>
        <v>6</v>
      </c>
      <c r="I15" s="2">
        <v>5000</v>
      </c>
      <c r="J15" s="2">
        <v>5000</v>
      </c>
      <c r="K15" s="2">
        <v>5000</v>
      </c>
      <c r="L15" s="2">
        <v>5000</v>
      </c>
      <c r="M15" s="2">
        <v>5000</v>
      </c>
      <c r="N15" s="2">
        <v>5000</v>
      </c>
      <c r="O15" s="2">
        <v>5000</v>
      </c>
      <c r="P15" s="2">
        <v>5000</v>
      </c>
      <c r="Q15" s="2">
        <v>5000</v>
      </c>
      <c r="R15" s="2">
        <v>5000</v>
      </c>
      <c r="S15" s="2">
        <v>5000</v>
      </c>
      <c r="T15" s="2">
        <v>5000</v>
      </c>
      <c r="U15" s="2">
        <v>5000</v>
      </c>
      <c r="V15" s="2">
        <v>5000</v>
      </c>
      <c r="W15" s="2">
        <v>5000</v>
      </c>
      <c r="X15" s="2">
        <v>5000</v>
      </c>
      <c r="Y15" s="2">
        <v>5000</v>
      </c>
      <c r="Z15" s="2">
        <v>5000</v>
      </c>
      <c r="AA15" s="2">
        <v>5000</v>
      </c>
      <c r="AB15" s="2">
        <v>5000</v>
      </c>
      <c r="AC15" s="2">
        <v>5000</v>
      </c>
      <c r="AD15" s="2">
        <v>5000</v>
      </c>
      <c r="AE15" s="2">
        <v>5000</v>
      </c>
      <c r="AF15" s="2">
        <v>5000</v>
      </c>
    </row>
    <row r="16" spans="2:32" outlineLevel="1" x14ac:dyDescent="0.45">
      <c r="B16" s="55">
        <f t="shared" si="1"/>
        <v>7</v>
      </c>
      <c r="I16" s="2">
        <v>5000</v>
      </c>
      <c r="J16" s="2">
        <v>5000</v>
      </c>
      <c r="K16" s="2">
        <v>5000</v>
      </c>
      <c r="L16" s="2">
        <v>5000</v>
      </c>
      <c r="M16" s="2">
        <v>5000</v>
      </c>
      <c r="N16" s="2">
        <v>5000</v>
      </c>
      <c r="O16" s="2">
        <v>5000</v>
      </c>
      <c r="P16" s="2">
        <v>5000</v>
      </c>
      <c r="Q16" s="2">
        <v>5000</v>
      </c>
      <c r="R16" s="2">
        <v>5000</v>
      </c>
      <c r="S16" s="2">
        <v>5000</v>
      </c>
      <c r="T16" s="2">
        <v>5000</v>
      </c>
      <c r="U16" s="2">
        <v>5000</v>
      </c>
      <c r="V16" s="2">
        <v>5000</v>
      </c>
      <c r="W16" s="2">
        <v>5000</v>
      </c>
      <c r="X16" s="2">
        <v>5000</v>
      </c>
      <c r="Y16" s="2">
        <v>5000</v>
      </c>
      <c r="Z16" s="2">
        <v>5000</v>
      </c>
      <c r="AA16" s="2">
        <v>5000</v>
      </c>
      <c r="AB16" s="2">
        <v>5000</v>
      </c>
      <c r="AC16" s="2">
        <v>5000</v>
      </c>
      <c r="AD16" s="2">
        <v>5000</v>
      </c>
      <c r="AE16" s="2">
        <v>5000</v>
      </c>
      <c r="AF16" s="2">
        <v>5000</v>
      </c>
    </row>
    <row r="17" spans="2:32" outlineLevel="1" x14ac:dyDescent="0.45">
      <c r="B17" s="55">
        <f t="shared" si="1"/>
        <v>8</v>
      </c>
      <c r="I17" s="2">
        <v>5000</v>
      </c>
      <c r="J17" s="2">
        <v>5000</v>
      </c>
      <c r="K17" s="2">
        <v>5000</v>
      </c>
      <c r="L17" s="2">
        <v>5000</v>
      </c>
      <c r="M17" s="2">
        <v>5000</v>
      </c>
      <c r="N17" s="2">
        <v>5000</v>
      </c>
      <c r="O17" s="2">
        <v>5000</v>
      </c>
      <c r="P17" s="2">
        <v>5000</v>
      </c>
      <c r="Q17" s="2">
        <v>5000</v>
      </c>
      <c r="R17" s="2">
        <v>5000</v>
      </c>
      <c r="S17" s="2">
        <v>5000</v>
      </c>
      <c r="T17" s="2">
        <v>5000</v>
      </c>
      <c r="U17" s="2">
        <v>5000</v>
      </c>
      <c r="V17" s="2">
        <v>5000</v>
      </c>
      <c r="W17" s="2">
        <v>5000</v>
      </c>
      <c r="X17" s="2">
        <v>5000</v>
      </c>
      <c r="Y17" s="2">
        <v>5000</v>
      </c>
      <c r="Z17" s="2">
        <v>5000</v>
      </c>
      <c r="AA17" s="2">
        <v>5000</v>
      </c>
      <c r="AB17" s="2">
        <v>5000</v>
      </c>
      <c r="AC17" s="2">
        <v>5000</v>
      </c>
      <c r="AD17" s="2">
        <v>5000</v>
      </c>
      <c r="AE17" s="2">
        <v>5000</v>
      </c>
      <c r="AF17" s="2">
        <v>5000</v>
      </c>
    </row>
    <row r="18" spans="2:32" outlineLevel="1" x14ac:dyDescent="0.45">
      <c r="B18" s="55">
        <f t="shared" si="1"/>
        <v>9</v>
      </c>
      <c r="I18" s="2">
        <v>5000</v>
      </c>
      <c r="J18" s="2">
        <v>5000</v>
      </c>
      <c r="K18" s="2">
        <v>5000</v>
      </c>
      <c r="L18" s="2">
        <v>5000</v>
      </c>
      <c r="M18" s="2">
        <v>5000</v>
      </c>
      <c r="N18" s="2">
        <v>5000</v>
      </c>
      <c r="O18" s="2">
        <v>5000</v>
      </c>
      <c r="P18" s="2">
        <v>5000</v>
      </c>
      <c r="Q18" s="2">
        <v>5000</v>
      </c>
      <c r="R18" s="2">
        <v>5000</v>
      </c>
      <c r="S18" s="2">
        <v>5000</v>
      </c>
      <c r="T18" s="2">
        <v>5000</v>
      </c>
      <c r="U18" s="2">
        <v>5000</v>
      </c>
      <c r="V18" s="2">
        <v>5000</v>
      </c>
      <c r="W18" s="2">
        <v>5000</v>
      </c>
      <c r="X18" s="2">
        <v>5000</v>
      </c>
      <c r="Y18" s="2">
        <v>5000</v>
      </c>
      <c r="Z18" s="2">
        <v>5000</v>
      </c>
      <c r="AA18" s="2">
        <v>5000</v>
      </c>
      <c r="AB18" s="2">
        <v>5000</v>
      </c>
      <c r="AC18" s="2">
        <v>5000</v>
      </c>
      <c r="AD18" s="2">
        <v>5000</v>
      </c>
      <c r="AE18" s="2">
        <v>5000</v>
      </c>
      <c r="AF18" s="2">
        <v>5000</v>
      </c>
    </row>
    <row r="19" spans="2:32" outlineLevel="1" x14ac:dyDescent="0.45">
      <c r="B19" s="55">
        <f t="shared" si="1"/>
        <v>10</v>
      </c>
      <c r="I19" s="2">
        <v>4500</v>
      </c>
      <c r="J19" s="2">
        <v>4500</v>
      </c>
      <c r="K19" s="2">
        <v>4500</v>
      </c>
      <c r="L19" s="2">
        <v>4500</v>
      </c>
      <c r="M19" s="2">
        <v>4500</v>
      </c>
      <c r="N19" s="2">
        <v>4500</v>
      </c>
      <c r="O19" s="2">
        <v>4500</v>
      </c>
      <c r="P19" s="2">
        <v>4500</v>
      </c>
      <c r="Q19" s="2">
        <v>4500</v>
      </c>
      <c r="R19" s="2">
        <v>4500</v>
      </c>
      <c r="S19" s="2">
        <v>4500</v>
      </c>
      <c r="T19" s="2">
        <v>4500</v>
      </c>
      <c r="U19" s="2">
        <v>4500</v>
      </c>
      <c r="V19" s="2">
        <v>4500</v>
      </c>
      <c r="W19" s="2">
        <v>4500</v>
      </c>
      <c r="X19" s="2">
        <v>4500</v>
      </c>
      <c r="Y19" s="2">
        <v>4500</v>
      </c>
      <c r="Z19" s="2">
        <v>4500</v>
      </c>
      <c r="AA19" s="2">
        <v>4500</v>
      </c>
      <c r="AB19" s="2">
        <v>4500</v>
      </c>
      <c r="AC19" s="2">
        <v>4500</v>
      </c>
      <c r="AD19" s="2">
        <v>4500</v>
      </c>
      <c r="AE19" s="2">
        <v>4500</v>
      </c>
      <c r="AF19" s="2">
        <v>4500</v>
      </c>
    </row>
    <row r="20" spans="2:32" outlineLevel="1" x14ac:dyDescent="0.45">
      <c r="B20" s="55">
        <f t="shared" si="1"/>
        <v>11</v>
      </c>
      <c r="I20" s="2">
        <v>0</v>
      </c>
      <c r="J20" s="2">
        <v>0</v>
      </c>
      <c r="K20" s="2">
        <v>0</v>
      </c>
      <c r="L20" s="2">
        <v>0</v>
      </c>
      <c r="M20" s="2">
        <v>0</v>
      </c>
      <c r="N20" s="2">
        <v>0</v>
      </c>
      <c r="O20" s="2">
        <v>0</v>
      </c>
      <c r="P20" s="2">
        <v>0</v>
      </c>
      <c r="Q20" s="2">
        <v>0</v>
      </c>
      <c r="R20" s="2">
        <v>0</v>
      </c>
      <c r="S20" s="2">
        <v>0</v>
      </c>
      <c r="T20" s="2">
        <v>0</v>
      </c>
      <c r="U20" s="2">
        <v>0</v>
      </c>
      <c r="V20" s="2">
        <v>0</v>
      </c>
      <c r="W20" s="2">
        <v>0</v>
      </c>
      <c r="X20" s="2">
        <v>0</v>
      </c>
      <c r="Y20" s="2">
        <v>0</v>
      </c>
      <c r="Z20" s="2">
        <v>0</v>
      </c>
      <c r="AA20" s="2">
        <v>0</v>
      </c>
      <c r="AB20" s="2">
        <v>0</v>
      </c>
      <c r="AC20" s="2">
        <v>0</v>
      </c>
      <c r="AD20" s="2">
        <v>0</v>
      </c>
      <c r="AE20" s="2">
        <v>0</v>
      </c>
      <c r="AF20" s="2">
        <v>0</v>
      </c>
    </row>
    <row r="21" spans="2:32" outlineLevel="1" x14ac:dyDescent="0.45">
      <c r="B21" s="55">
        <f t="shared" si="1"/>
        <v>12</v>
      </c>
      <c r="I21" s="2">
        <v>0</v>
      </c>
      <c r="J21" s="2">
        <v>0</v>
      </c>
      <c r="K21" s="2">
        <v>0</v>
      </c>
      <c r="L21" s="2">
        <v>0</v>
      </c>
      <c r="M21" s="2">
        <v>0</v>
      </c>
      <c r="N21" s="2">
        <v>0</v>
      </c>
      <c r="O21" s="2">
        <v>0</v>
      </c>
      <c r="P21" s="2">
        <v>0</v>
      </c>
      <c r="Q21" s="2">
        <v>0</v>
      </c>
      <c r="R21" s="2">
        <v>0</v>
      </c>
      <c r="S21" s="2">
        <v>0</v>
      </c>
      <c r="T21" s="2">
        <v>0</v>
      </c>
      <c r="U21" s="2">
        <v>0</v>
      </c>
      <c r="V21" s="2">
        <v>0</v>
      </c>
      <c r="W21" s="2">
        <v>0</v>
      </c>
      <c r="X21" s="2">
        <v>0</v>
      </c>
      <c r="Y21" s="2">
        <v>0</v>
      </c>
      <c r="Z21" s="2">
        <v>0</v>
      </c>
      <c r="AA21" s="2">
        <v>0</v>
      </c>
      <c r="AB21" s="2">
        <v>0</v>
      </c>
      <c r="AC21" s="2">
        <v>0</v>
      </c>
      <c r="AD21" s="2">
        <v>0</v>
      </c>
      <c r="AE21" s="2">
        <v>0</v>
      </c>
      <c r="AF21" s="2">
        <v>0</v>
      </c>
    </row>
    <row r="22" spans="2:32" outlineLevel="1" x14ac:dyDescent="0.45">
      <c r="B22" s="55">
        <f t="shared" si="1"/>
        <v>13</v>
      </c>
      <c r="I22" s="2">
        <v>0</v>
      </c>
      <c r="J22" s="2">
        <v>0</v>
      </c>
      <c r="K22" s="2">
        <v>0</v>
      </c>
      <c r="L22" s="2">
        <v>0</v>
      </c>
      <c r="M22" s="2">
        <v>0</v>
      </c>
      <c r="N22" s="2">
        <v>0</v>
      </c>
      <c r="O22" s="2">
        <v>0</v>
      </c>
      <c r="P22" s="2">
        <v>0</v>
      </c>
      <c r="Q22" s="2">
        <v>0</v>
      </c>
      <c r="R22" s="2">
        <v>0</v>
      </c>
      <c r="S22" s="2">
        <v>0</v>
      </c>
      <c r="T22" s="2">
        <v>0</v>
      </c>
      <c r="U22" s="2">
        <v>0</v>
      </c>
      <c r="V22" s="2">
        <v>0</v>
      </c>
      <c r="W22" s="2">
        <v>0</v>
      </c>
      <c r="X22" s="2">
        <v>0</v>
      </c>
      <c r="Y22" s="2">
        <v>0</v>
      </c>
      <c r="Z22" s="2">
        <v>0</v>
      </c>
      <c r="AA22" s="2">
        <v>0</v>
      </c>
      <c r="AB22" s="2">
        <v>0</v>
      </c>
      <c r="AC22" s="2">
        <v>0</v>
      </c>
      <c r="AD22" s="2">
        <v>0</v>
      </c>
      <c r="AE22" s="2">
        <v>0</v>
      </c>
      <c r="AF22" s="2">
        <v>0</v>
      </c>
    </row>
    <row r="23" spans="2:32" outlineLevel="1" x14ac:dyDescent="0.45">
      <c r="B23" s="55">
        <f t="shared" si="1"/>
        <v>14</v>
      </c>
      <c r="I23" s="2">
        <v>0</v>
      </c>
      <c r="J23" s="2">
        <v>0</v>
      </c>
      <c r="K23" s="2">
        <v>0</v>
      </c>
      <c r="L23" s="2">
        <v>0</v>
      </c>
      <c r="M23" s="2">
        <v>0</v>
      </c>
      <c r="N23" s="2">
        <v>0</v>
      </c>
      <c r="O23" s="2">
        <v>0</v>
      </c>
      <c r="P23" s="2">
        <v>0</v>
      </c>
      <c r="Q23" s="2">
        <v>0</v>
      </c>
      <c r="R23" s="2">
        <v>0</v>
      </c>
      <c r="S23" s="2">
        <v>0</v>
      </c>
      <c r="T23" s="2">
        <v>0</v>
      </c>
      <c r="U23" s="2">
        <v>0</v>
      </c>
      <c r="V23" s="2">
        <v>0</v>
      </c>
      <c r="W23" s="2">
        <v>0</v>
      </c>
      <c r="X23" s="2">
        <v>0</v>
      </c>
      <c r="Y23" s="2">
        <v>0</v>
      </c>
      <c r="Z23" s="2">
        <v>0</v>
      </c>
      <c r="AA23" s="2">
        <v>0</v>
      </c>
      <c r="AB23" s="2">
        <v>0</v>
      </c>
      <c r="AC23" s="2">
        <v>0</v>
      </c>
      <c r="AD23" s="2">
        <v>0</v>
      </c>
      <c r="AE23" s="2">
        <v>0</v>
      </c>
      <c r="AF23" s="2">
        <v>0</v>
      </c>
    </row>
    <row r="24" spans="2:32" outlineLevel="1" x14ac:dyDescent="0.45">
      <c r="B24" s="55">
        <f t="shared" si="1"/>
        <v>15</v>
      </c>
      <c r="I24" s="2">
        <v>0</v>
      </c>
      <c r="J24" s="2">
        <v>0</v>
      </c>
      <c r="K24" s="2">
        <v>0</v>
      </c>
      <c r="L24" s="2">
        <v>0</v>
      </c>
      <c r="M24" s="2">
        <v>0</v>
      </c>
      <c r="N24" s="2">
        <v>0</v>
      </c>
      <c r="O24" s="2">
        <v>0</v>
      </c>
      <c r="P24" s="2">
        <v>0</v>
      </c>
      <c r="Q24" s="2">
        <v>0</v>
      </c>
      <c r="R24" s="2">
        <v>0</v>
      </c>
      <c r="S24" s="2">
        <v>0</v>
      </c>
      <c r="T24" s="2">
        <v>0</v>
      </c>
      <c r="U24" s="2">
        <v>0</v>
      </c>
      <c r="V24" s="2">
        <v>0</v>
      </c>
      <c r="W24" s="2">
        <v>0</v>
      </c>
      <c r="X24" s="2">
        <v>0</v>
      </c>
      <c r="Y24" s="2">
        <v>0</v>
      </c>
      <c r="Z24" s="2">
        <v>0</v>
      </c>
      <c r="AA24" s="2">
        <v>0</v>
      </c>
      <c r="AB24" s="2">
        <v>0</v>
      </c>
      <c r="AC24" s="2">
        <v>0</v>
      </c>
      <c r="AD24" s="2">
        <v>0</v>
      </c>
      <c r="AE24" s="2">
        <v>0</v>
      </c>
      <c r="AF24" s="2">
        <v>0</v>
      </c>
    </row>
    <row r="25" spans="2:32" outlineLevel="1" x14ac:dyDescent="0.45">
      <c r="B25" s="55">
        <f t="shared" si="1"/>
        <v>16</v>
      </c>
      <c r="I25" s="2">
        <v>0</v>
      </c>
      <c r="J25" s="2">
        <v>0</v>
      </c>
      <c r="K25" s="2">
        <v>0</v>
      </c>
      <c r="L25" s="2">
        <v>0</v>
      </c>
      <c r="M25" s="2">
        <v>0</v>
      </c>
      <c r="N25" s="2">
        <v>0</v>
      </c>
      <c r="O25" s="2">
        <v>0</v>
      </c>
      <c r="P25" s="2">
        <v>0</v>
      </c>
      <c r="Q25" s="2">
        <v>0</v>
      </c>
      <c r="R25" s="2">
        <v>0</v>
      </c>
      <c r="S25" s="2">
        <v>0</v>
      </c>
      <c r="T25" s="2">
        <v>0</v>
      </c>
      <c r="U25" s="2">
        <v>0</v>
      </c>
      <c r="V25" s="2">
        <v>0</v>
      </c>
      <c r="W25" s="2">
        <v>0</v>
      </c>
      <c r="X25" s="2">
        <v>0</v>
      </c>
      <c r="Y25" s="2">
        <v>0</v>
      </c>
      <c r="Z25" s="2">
        <v>0</v>
      </c>
      <c r="AA25" s="2">
        <v>0</v>
      </c>
      <c r="AB25" s="2">
        <v>0</v>
      </c>
      <c r="AC25" s="2">
        <v>0</v>
      </c>
      <c r="AD25" s="2">
        <v>0</v>
      </c>
      <c r="AE25" s="2">
        <v>0</v>
      </c>
      <c r="AF25" s="2">
        <v>0</v>
      </c>
    </row>
    <row r="26" spans="2:32" outlineLevel="1" x14ac:dyDescent="0.45">
      <c r="B26" s="55">
        <f t="shared" si="1"/>
        <v>17</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row>
    <row r="27" spans="2:32" outlineLevel="1" x14ac:dyDescent="0.45">
      <c r="B27" s="55">
        <f t="shared" si="1"/>
        <v>18</v>
      </c>
      <c r="I27" s="2">
        <v>0</v>
      </c>
      <c r="J27" s="2">
        <v>0</v>
      </c>
      <c r="K27" s="2">
        <v>0</v>
      </c>
      <c r="L27" s="2">
        <v>0</v>
      </c>
      <c r="M27" s="2">
        <v>0</v>
      </c>
      <c r="N27" s="2">
        <v>0</v>
      </c>
      <c r="O27" s="2">
        <v>0</v>
      </c>
      <c r="P27" s="2">
        <v>0</v>
      </c>
      <c r="Q27" s="2">
        <v>0</v>
      </c>
      <c r="R27" s="2">
        <v>0</v>
      </c>
      <c r="S27" s="2">
        <v>0</v>
      </c>
      <c r="T27" s="2">
        <v>0</v>
      </c>
      <c r="U27" s="2">
        <v>0</v>
      </c>
      <c r="V27" s="2">
        <v>0</v>
      </c>
      <c r="W27" s="2">
        <v>0</v>
      </c>
      <c r="X27" s="2">
        <v>0</v>
      </c>
      <c r="Y27" s="2">
        <v>0</v>
      </c>
      <c r="Z27" s="2">
        <v>0</v>
      </c>
      <c r="AA27" s="2">
        <v>0</v>
      </c>
      <c r="AB27" s="2">
        <v>0</v>
      </c>
      <c r="AC27" s="2">
        <v>0</v>
      </c>
      <c r="AD27" s="2">
        <v>0</v>
      </c>
      <c r="AE27" s="2">
        <v>0</v>
      </c>
      <c r="AF27" s="2">
        <v>0</v>
      </c>
    </row>
    <row r="28" spans="2:32" outlineLevel="1" x14ac:dyDescent="0.45">
      <c r="B28" s="55">
        <f t="shared" si="1"/>
        <v>19</v>
      </c>
      <c r="I28" s="2">
        <v>0</v>
      </c>
      <c r="J28" s="2">
        <v>0</v>
      </c>
      <c r="K28" s="2">
        <v>0</v>
      </c>
      <c r="L28" s="2">
        <v>0</v>
      </c>
      <c r="M28" s="2">
        <v>0</v>
      </c>
      <c r="N28" s="2">
        <v>0</v>
      </c>
      <c r="O28" s="2">
        <v>0</v>
      </c>
      <c r="P28" s="2">
        <v>0</v>
      </c>
      <c r="Q28" s="2">
        <v>0</v>
      </c>
      <c r="R28" s="2">
        <v>0</v>
      </c>
      <c r="S28" s="2">
        <v>0</v>
      </c>
      <c r="T28" s="2">
        <v>0</v>
      </c>
      <c r="U28" s="2">
        <v>0</v>
      </c>
      <c r="V28" s="2">
        <v>0</v>
      </c>
      <c r="W28" s="2">
        <v>0</v>
      </c>
      <c r="X28" s="2">
        <v>0</v>
      </c>
      <c r="Y28" s="2">
        <v>0</v>
      </c>
      <c r="Z28" s="2">
        <v>0</v>
      </c>
      <c r="AA28" s="2">
        <v>0</v>
      </c>
      <c r="AB28" s="2">
        <v>0</v>
      </c>
      <c r="AC28" s="2">
        <v>0</v>
      </c>
      <c r="AD28" s="2">
        <v>0</v>
      </c>
      <c r="AE28" s="2">
        <v>0</v>
      </c>
      <c r="AF28" s="2">
        <v>0</v>
      </c>
    </row>
    <row r="29" spans="2:32" outlineLevel="1" x14ac:dyDescent="0.45">
      <c r="B29" s="55">
        <f t="shared" si="1"/>
        <v>20</v>
      </c>
      <c r="I29" s="2">
        <v>0</v>
      </c>
      <c r="J29" s="2">
        <v>0</v>
      </c>
      <c r="K29" s="2">
        <v>0</v>
      </c>
      <c r="L29" s="2">
        <v>0</v>
      </c>
      <c r="M29" s="2">
        <v>0</v>
      </c>
      <c r="N29" s="2">
        <v>0</v>
      </c>
      <c r="O29" s="2">
        <v>0</v>
      </c>
      <c r="P29" s="2">
        <v>0</v>
      </c>
      <c r="Q29" s="2">
        <v>0</v>
      </c>
      <c r="R29" s="2">
        <v>0</v>
      </c>
      <c r="S29" s="2">
        <v>0</v>
      </c>
      <c r="T29" s="2">
        <v>0</v>
      </c>
      <c r="U29" s="2">
        <v>0</v>
      </c>
      <c r="V29" s="2">
        <v>0</v>
      </c>
      <c r="W29" s="2">
        <v>0</v>
      </c>
      <c r="X29" s="2">
        <v>0</v>
      </c>
      <c r="Y29" s="2">
        <v>0</v>
      </c>
      <c r="Z29" s="2">
        <v>0</v>
      </c>
      <c r="AA29" s="2">
        <v>0</v>
      </c>
      <c r="AB29" s="2">
        <v>0</v>
      </c>
      <c r="AC29" s="2">
        <v>0</v>
      </c>
      <c r="AD29" s="2">
        <v>0</v>
      </c>
      <c r="AE29" s="2">
        <v>0</v>
      </c>
      <c r="AF29" s="2">
        <v>0</v>
      </c>
    </row>
    <row r="30" spans="2:32" outlineLevel="1" x14ac:dyDescent="0.45">
      <c r="B30" s="55">
        <f t="shared" si="1"/>
        <v>21</v>
      </c>
      <c r="I30" s="2">
        <v>0</v>
      </c>
      <c r="J30" s="2">
        <v>0</v>
      </c>
      <c r="K30" s="2">
        <v>0</v>
      </c>
      <c r="L30" s="2">
        <v>0</v>
      </c>
      <c r="M30" s="2">
        <v>0</v>
      </c>
      <c r="N30" s="2">
        <v>0</v>
      </c>
      <c r="O30" s="2">
        <v>0</v>
      </c>
      <c r="P30" s="2">
        <v>0</v>
      </c>
      <c r="Q30" s="2">
        <v>0</v>
      </c>
      <c r="R30" s="2">
        <v>0</v>
      </c>
      <c r="S30" s="2">
        <v>0</v>
      </c>
      <c r="T30" s="2">
        <v>0</v>
      </c>
      <c r="U30" s="2">
        <v>0</v>
      </c>
      <c r="V30" s="2">
        <v>0</v>
      </c>
      <c r="W30" s="2">
        <v>0</v>
      </c>
      <c r="X30" s="2">
        <v>0</v>
      </c>
      <c r="Y30" s="2">
        <v>0</v>
      </c>
      <c r="Z30" s="2">
        <v>0</v>
      </c>
      <c r="AA30" s="2">
        <v>0</v>
      </c>
      <c r="AB30" s="2">
        <v>0</v>
      </c>
      <c r="AC30" s="2">
        <v>0</v>
      </c>
      <c r="AD30" s="2">
        <v>0</v>
      </c>
      <c r="AE30" s="2">
        <v>0</v>
      </c>
      <c r="AF30" s="2">
        <v>0</v>
      </c>
    </row>
    <row r="31" spans="2:32" outlineLevel="1" x14ac:dyDescent="0.45">
      <c r="B31" s="55">
        <f t="shared" si="1"/>
        <v>22</v>
      </c>
      <c r="I31" s="2">
        <v>0</v>
      </c>
      <c r="J31" s="2">
        <v>0</v>
      </c>
      <c r="K31" s="2">
        <v>0</v>
      </c>
      <c r="L31" s="2">
        <v>0</v>
      </c>
      <c r="M31" s="2">
        <v>0</v>
      </c>
      <c r="N31" s="2">
        <v>0</v>
      </c>
      <c r="O31" s="2">
        <v>0</v>
      </c>
      <c r="P31" s="2">
        <v>0</v>
      </c>
      <c r="Q31" s="2">
        <v>0</v>
      </c>
      <c r="R31" s="2">
        <v>0</v>
      </c>
      <c r="S31" s="2">
        <v>0</v>
      </c>
      <c r="T31" s="2">
        <v>0</v>
      </c>
      <c r="U31" s="2">
        <v>0</v>
      </c>
      <c r="V31" s="2">
        <v>0</v>
      </c>
      <c r="W31" s="2">
        <v>0</v>
      </c>
      <c r="X31" s="2">
        <v>0</v>
      </c>
      <c r="Y31" s="2">
        <v>0</v>
      </c>
      <c r="Z31" s="2">
        <v>0</v>
      </c>
      <c r="AA31" s="2">
        <v>0</v>
      </c>
      <c r="AB31" s="2">
        <v>0</v>
      </c>
      <c r="AC31" s="2">
        <v>0</v>
      </c>
      <c r="AD31" s="2">
        <v>0</v>
      </c>
      <c r="AE31" s="2">
        <v>0</v>
      </c>
      <c r="AF31" s="2">
        <v>0</v>
      </c>
    </row>
    <row r="32" spans="2:32" outlineLevel="1" x14ac:dyDescent="0.45">
      <c r="B32" s="55">
        <f t="shared" si="1"/>
        <v>23</v>
      </c>
      <c r="I32" s="2">
        <v>0</v>
      </c>
      <c r="J32" s="2">
        <v>0</v>
      </c>
      <c r="K32" s="2">
        <v>0</v>
      </c>
      <c r="L32" s="2">
        <v>0</v>
      </c>
      <c r="M32" s="2">
        <v>0</v>
      </c>
      <c r="N32" s="2">
        <v>0</v>
      </c>
      <c r="O32" s="2">
        <v>0</v>
      </c>
      <c r="P32" s="2">
        <v>0</v>
      </c>
      <c r="Q32" s="2">
        <v>0</v>
      </c>
      <c r="R32" s="2">
        <v>0</v>
      </c>
      <c r="S32" s="2">
        <v>0</v>
      </c>
      <c r="T32" s="2">
        <v>0</v>
      </c>
      <c r="U32" s="2">
        <v>0</v>
      </c>
      <c r="V32" s="2">
        <v>0</v>
      </c>
      <c r="W32" s="2">
        <v>0</v>
      </c>
      <c r="X32" s="2">
        <v>0</v>
      </c>
      <c r="Y32" s="2">
        <v>0</v>
      </c>
      <c r="Z32" s="2">
        <v>0</v>
      </c>
      <c r="AA32" s="2">
        <v>0</v>
      </c>
      <c r="AB32" s="2">
        <v>0</v>
      </c>
      <c r="AC32" s="2">
        <v>0</v>
      </c>
      <c r="AD32" s="2">
        <v>0</v>
      </c>
      <c r="AE32" s="2">
        <v>0</v>
      </c>
      <c r="AF32" s="2">
        <v>0</v>
      </c>
    </row>
    <row r="33" spans="2:32" outlineLevel="1" x14ac:dyDescent="0.45">
      <c r="B33" s="55">
        <f t="shared" si="1"/>
        <v>24</v>
      </c>
      <c r="I33" s="2">
        <v>0</v>
      </c>
      <c r="J33" s="2">
        <v>0</v>
      </c>
      <c r="K33" s="2">
        <v>0</v>
      </c>
      <c r="L33" s="2">
        <v>0</v>
      </c>
      <c r="M33" s="2">
        <v>0</v>
      </c>
      <c r="N33" s="2">
        <v>0</v>
      </c>
      <c r="O33" s="2">
        <v>0</v>
      </c>
      <c r="P33" s="2">
        <v>0</v>
      </c>
      <c r="Q33" s="2">
        <v>0</v>
      </c>
      <c r="R33" s="2">
        <v>0</v>
      </c>
      <c r="S33" s="2">
        <v>0</v>
      </c>
      <c r="T33" s="2">
        <v>0</v>
      </c>
      <c r="U33" s="2">
        <v>0</v>
      </c>
      <c r="V33" s="2">
        <v>0</v>
      </c>
      <c r="W33" s="2">
        <v>0</v>
      </c>
      <c r="X33" s="2">
        <v>0</v>
      </c>
      <c r="Y33" s="2">
        <v>0</v>
      </c>
      <c r="Z33" s="2">
        <v>0</v>
      </c>
      <c r="AA33" s="2">
        <v>0</v>
      </c>
      <c r="AB33" s="2">
        <v>0</v>
      </c>
      <c r="AC33" s="2">
        <v>0</v>
      </c>
      <c r="AD33" s="2">
        <v>0</v>
      </c>
      <c r="AE33" s="2">
        <v>0</v>
      </c>
      <c r="AF33" s="2">
        <v>0</v>
      </c>
    </row>
    <row r="34" spans="2:32" outlineLevel="1" x14ac:dyDescent="0.45">
      <c r="B34" s="55">
        <f t="shared" si="1"/>
        <v>25</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row>
    <row r="35" spans="2:32" outlineLevel="1" x14ac:dyDescent="0.45">
      <c r="B35" s="55">
        <f t="shared" si="1"/>
        <v>26</v>
      </c>
      <c r="I35" s="2">
        <v>0</v>
      </c>
      <c r="J35" s="2">
        <v>0</v>
      </c>
      <c r="K35" s="2">
        <v>0</v>
      </c>
      <c r="L35" s="2">
        <v>0</v>
      </c>
      <c r="M35" s="2">
        <v>0</v>
      </c>
      <c r="N35" s="2">
        <v>0</v>
      </c>
      <c r="O35" s="2">
        <v>0</v>
      </c>
      <c r="P35" s="2">
        <v>0</v>
      </c>
      <c r="Q35" s="2">
        <v>0</v>
      </c>
      <c r="R35" s="2">
        <v>0</v>
      </c>
      <c r="S35" s="2">
        <v>0</v>
      </c>
      <c r="T35" s="2">
        <v>0</v>
      </c>
      <c r="U35" s="2">
        <v>0</v>
      </c>
      <c r="V35" s="2">
        <v>0</v>
      </c>
      <c r="W35" s="2">
        <v>0</v>
      </c>
      <c r="X35" s="2">
        <v>0</v>
      </c>
      <c r="Y35" s="2">
        <v>0</v>
      </c>
      <c r="Z35" s="2">
        <v>0</v>
      </c>
      <c r="AA35" s="2">
        <v>0</v>
      </c>
      <c r="AB35" s="2">
        <v>0</v>
      </c>
      <c r="AC35" s="2">
        <v>0</v>
      </c>
      <c r="AD35" s="2">
        <v>0</v>
      </c>
      <c r="AE35" s="2">
        <v>0</v>
      </c>
      <c r="AF35" s="2">
        <v>0</v>
      </c>
    </row>
    <row r="36" spans="2:32" outlineLevel="1" x14ac:dyDescent="0.45">
      <c r="B36" s="55">
        <f t="shared" si="1"/>
        <v>27</v>
      </c>
      <c r="I36" s="2">
        <v>0</v>
      </c>
      <c r="J36" s="2">
        <v>0</v>
      </c>
      <c r="K36" s="2">
        <v>0</v>
      </c>
      <c r="L36" s="2">
        <v>0</v>
      </c>
      <c r="M36" s="2">
        <v>0</v>
      </c>
      <c r="N36" s="2">
        <v>0</v>
      </c>
      <c r="O36" s="2">
        <v>0</v>
      </c>
      <c r="P36" s="2">
        <v>0</v>
      </c>
      <c r="Q36" s="2">
        <v>0</v>
      </c>
      <c r="R36" s="2">
        <v>0</v>
      </c>
      <c r="S36" s="2">
        <v>0</v>
      </c>
      <c r="T36" s="2">
        <v>0</v>
      </c>
      <c r="U36" s="2">
        <v>0</v>
      </c>
      <c r="V36" s="2">
        <v>0</v>
      </c>
      <c r="W36" s="2">
        <v>0</v>
      </c>
      <c r="X36" s="2">
        <v>0</v>
      </c>
      <c r="Y36" s="2">
        <v>0</v>
      </c>
      <c r="Z36" s="2">
        <v>0</v>
      </c>
      <c r="AA36" s="2">
        <v>0</v>
      </c>
      <c r="AB36" s="2">
        <v>0</v>
      </c>
      <c r="AC36" s="2">
        <v>0</v>
      </c>
      <c r="AD36" s="2">
        <v>0</v>
      </c>
      <c r="AE36" s="2">
        <v>0</v>
      </c>
      <c r="AF36" s="2">
        <v>0</v>
      </c>
    </row>
    <row r="37" spans="2:32" outlineLevel="1" x14ac:dyDescent="0.45">
      <c r="B37" s="55">
        <f t="shared" si="1"/>
        <v>28</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c r="AB37" s="2">
        <v>0</v>
      </c>
      <c r="AC37" s="2">
        <v>0</v>
      </c>
      <c r="AD37" s="2">
        <v>0</v>
      </c>
      <c r="AE37" s="2">
        <v>0</v>
      </c>
      <c r="AF37" s="2">
        <v>0</v>
      </c>
    </row>
    <row r="38" spans="2:32" outlineLevel="1" x14ac:dyDescent="0.45">
      <c r="B38" s="55">
        <f t="shared" si="1"/>
        <v>29</v>
      </c>
      <c r="I38" s="2">
        <v>0</v>
      </c>
      <c r="J38" s="2">
        <v>0</v>
      </c>
      <c r="K38" s="2">
        <v>0</v>
      </c>
      <c r="L38" s="2">
        <v>0</v>
      </c>
      <c r="M38" s="2">
        <v>0</v>
      </c>
      <c r="N38" s="2">
        <v>0</v>
      </c>
      <c r="O38" s="2">
        <v>0</v>
      </c>
      <c r="P38" s="2">
        <v>0</v>
      </c>
      <c r="Q38" s="2">
        <v>0</v>
      </c>
      <c r="R38" s="2">
        <v>0</v>
      </c>
      <c r="S38" s="2">
        <v>0</v>
      </c>
      <c r="T38" s="2">
        <v>0</v>
      </c>
      <c r="U38" s="2">
        <v>0</v>
      </c>
      <c r="V38" s="2">
        <v>0</v>
      </c>
      <c r="W38" s="2">
        <v>0</v>
      </c>
      <c r="X38" s="2">
        <v>0</v>
      </c>
      <c r="Y38" s="2">
        <v>0</v>
      </c>
      <c r="Z38" s="2">
        <v>0</v>
      </c>
      <c r="AA38" s="2">
        <v>0</v>
      </c>
      <c r="AB38" s="2">
        <v>0</v>
      </c>
      <c r="AC38" s="2">
        <v>0</v>
      </c>
      <c r="AD38" s="2">
        <v>0</v>
      </c>
      <c r="AE38" s="2">
        <v>0</v>
      </c>
      <c r="AF38" s="2">
        <v>0</v>
      </c>
    </row>
    <row r="39" spans="2:32" outlineLevel="1" x14ac:dyDescent="0.45">
      <c r="B39" s="55">
        <f t="shared" si="1"/>
        <v>30</v>
      </c>
      <c r="I39" s="2">
        <v>0</v>
      </c>
      <c r="J39" s="2">
        <v>0</v>
      </c>
      <c r="K39" s="2">
        <v>0</v>
      </c>
      <c r="L39" s="2">
        <v>0</v>
      </c>
      <c r="M39" s="2">
        <v>0</v>
      </c>
      <c r="N39" s="2">
        <v>0</v>
      </c>
      <c r="O39" s="2">
        <v>0</v>
      </c>
      <c r="P39" s="2">
        <v>0</v>
      </c>
      <c r="Q39" s="2">
        <v>0</v>
      </c>
      <c r="R39" s="2">
        <v>0</v>
      </c>
      <c r="S39" s="2">
        <v>0</v>
      </c>
      <c r="T39" s="2">
        <v>0</v>
      </c>
      <c r="U39" s="2">
        <v>0</v>
      </c>
      <c r="V39" s="2">
        <v>0</v>
      </c>
      <c r="W39" s="2">
        <v>0</v>
      </c>
      <c r="X39" s="2">
        <v>0</v>
      </c>
      <c r="Y39" s="2">
        <v>0</v>
      </c>
      <c r="Z39" s="2">
        <v>0</v>
      </c>
      <c r="AA39" s="2">
        <v>0</v>
      </c>
      <c r="AB39" s="2">
        <v>0</v>
      </c>
      <c r="AC39" s="2">
        <v>0</v>
      </c>
      <c r="AD39" s="2">
        <v>0</v>
      </c>
      <c r="AE39" s="2">
        <v>0</v>
      </c>
      <c r="AF39" s="2">
        <v>0</v>
      </c>
    </row>
    <row r="40" spans="2:32" outlineLevel="1" x14ac:dyDescent="0.45">
      <c r="B40" s="55">
        <f t="shared" si="1"/>
        <v>31</v>
      </c>
      <c r="I40" s="2">
        <v>0</v>
      </c>
      <c r="J40" s="2">
        <v>0</v>
      </c>
      <c r="K40" s="2">
        <v>0</v>
      </c>
      <c r="L40" s="2">
        <v>0</v>
      </c>
      <c r="M40" s="2">
        <v>0</v>
      </c>
      <c r="N40" s="2">
        <v>0</v>
      </c>
      <c r="O40" s="2">
        <v>0</v>
      </c>
      <c r="P40" s="2">
        <v>0</v>
      </c>
      <c r="Q40" s="2">
        <v>0</v>
      </c>
      <c r="R40" s="2">
        <v>0</v>
      </c>
      <c r="S40" s="2">
        <v>0</v>
      </c>
      <c r="T40" s="2">
        <v>0</v>
      </c>
      <c r="U40" s="2">
        <v>0</v>
      </c>
      <c r="V40" s="2">
        <v>0</v>
      </c>
      <c r="W40" s="2">
        <v>0</v>
      </c>
      <c r="X40" s="2">
        <v>0</v>
      </c>
      <c r="Y40" s="2">
        <v>0</v>
      </c>
      <c r="Z40" s="2">
        <v>0</v>
      </c>
      <c r="AA40" s="2">
        <v>0</v>
      </c>
      <c r="AB40" s="2">
        <v>0</v>
      </c>
      <c r="AC40" s="2">
        <v>0</v>
      </c>
      <c r="AD40" s="2">
        <v>0</v>
      </c>
      <c r="AE40" s="2">
        <v>0</v>
      </c>
      <c r="AF40" s="2">
        <v>0</v>
      </c>
    </row>
    <row r="41" spans="2:32" outlineLevel="1" x14ac:dyDescent="0.45">
      <c r="B41" s="55">
        <f t="shared" si="1"/>
        <v>32</v>
      </c>
      <c r="I41" s="2">
        <v>0</v>
      </c>
      <c r="J41" s="2">
        <v>0</v>
      </c>
      <c r="K41" s="2">
        <v>0</v>
      </c>
      <c r="L41" s="2">
        <v>0</v>
      </c>
      <c r="M41" s="2">
        <v>0</v>
      </c>
      <c r="N41" s="2">
        <v>0</v>
      </c>
      <c r="O41" s="2">
        <v>0</v>
      </c>
      <c r="P41" s="2">
        <v>0</v>
      </c>
      <c r="Q41" s="2">
        <v>0</v>
      </c>
      <c r="R41" s="2">
        <v>0</v>
      </c>
      <c r="S41" s="2">
        <v>0</v>
      </c>
      <c r="T41" s="2">
        <v>0</v>
      </c>
      <c r="U41" s="2">
        <v>0</v>
      </c>
      <c r="V41" s="2">
        <v>0</v>
      </c>
      <c r="W41" s="2">
        <v>0</v>
      </c>
      <c r="X41" s="2">
        <v>0</v>
      </c>
      <c r="Y41" s="2">
        <v>0</v>
      </c>
      <c r="Z41" s="2">
        <v>0</v>
      </c>
      <c r="AA41" s="2">
        <v>0</v>
      </c>
      <c r="AB41" s="2">
        <v>0</v>
      </c>
      <c r="AC41" s="2">
        <v>0</v>
      </c>
      <c r="AD41" s="2">
        <v>0</v>
      </c>
      <c r="AE41" s="2">
        <v>0</v>
      </c>
      <c r="AF41" s="2">
        <v>0</v>
      </c>
    </row>
    <row r="42" spans="2:32" outlineLevel="1" x14ac:dyDescent="0.45">
      <c r="B42" s="55">
        <f t="shared" si="1"/>
        <v>33</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row>
    <row r="43" spans="2:32" outlineLevel="1" x14ac:dyDescent="0.45">
      <c r="B43" s="55">
        <f t="shared" si="1"/>
        <v>34</v>
      </c>
      <c r="I43" s="2">
        <v>0</v>
      </c>
      <c r="J43" s="2">
        <v>0</v>
      </c>
      <c r="K43" s="2">
        <v>0</v>
      </c>
      <c r="L43" s="2">
        <v>0</v>
      </c>
      <c r="M43" s="2">
        <v>0</v>
      </c>
      <c r="N43" s="2">
        <v>0</v>
      </c>
      <c r="O43" s="2">
        <v>0</v>
      </c>
      <c r="P43" s="2">
        <v>0</v>
      </c>
      <c r="Q43" s="2">
        <v>0</v>
      </c>
      <c r="R43" s="2">
        <v>0</v>
      </c>
      <c r="S43" s="2">
        <v>0</v>
      </c>
      <c r="T43" s="2">
        <v>0</v>
      </c>
      <c r="U43" s="2">
        <v>0</v>
      </c>
      <c r="V43" s="2">
        <v>0</v>
      </c>
      <c r="W43" s="2">
        <v>0</v>
      </c>
      <c r="X43" s="2">
        <v>0</v>
      </c>
      <c r="Y43" s="2">
        <v>0</v>
      </c>
      <c r="Z43" s="2">
        <v>0</v>
      </c>
      <c r="AA43" s="2">
        <v>0</v>
      </c>
      <c r="AB43" s="2">
        <v>0</v>
      </c>
      <c r="AC43" s="2">
        <v>0</v>
      </c>
      <c r="AD43" s="2">
        <v>0</v>
      </c>
      <c r="AE43" s="2">
        <v>0</v>
      </c>
      <c r="AF43" s="2">
        <v>0</v>
      </c>
    </row>
    <row r="44" spans="2:32" outlineLevel="1" x14ac:dyDescent="0.45">
      <c r="B44" s="55">
        <f t="shared" si="1"/>
        <v>35</v>
      </c>
      <c r="I44" s="2">
        <v>0</v>
      </c>
      <c r="J44" s="2">
        <v>0</v>
      </c>
      <c r="K44" s="2">
        <v>0</v>
      </c>
      <c r="L44" s="2">
        <v>0</v>
      </c>
      <c r="M44" s="2">
        <v>0</v>
      </c>
      <c r="N44" s="2">
        <v>0</v>
      </c>
      <c r="O44" s="2">
        <v>0</v>
      </c>
      <c r="P44" s="2">
        <v>0</v>
      </c>
      <c r="Q44" s="2">
        <v>0</v>
      </c>
      <c r="R44" s="2">
        <v>0</v>
      </c>
      <c r="S44" s="2">
        <v>0</v>
      </c>
      <c r="T44" s="2">
        <v>0</v>
      </c>
      <c r="U44" s="2">
        <v>0</v>
      </c>
      <c r="V44" s="2">
        <v>0</v>
      </c>
      <c r="W44" s="2">
        <v>0</v>
      </c>
      <c r="X44" s="2">
        <v>0</v>
      </c>
      <c r="Y44" s="2">
        <v>0</v>
      </c>
      <c r="Z44" s="2">
        <v>0</v>
      </c>
      <c r="AA44" s="2">
        <v>0</v>
      </c>
      <c r="AB44" s="2">
        <v>0</v>
      </c>
      <c r="AC44" s="2">
        <v>0</v>
      </c>
      <c r="AD44" s="2">
        <v>0</v>
      </c>
      <c r="AE44" s="2">
        <v>0</v>
      </c>
      <c r="AF44" s="2">
        <v>0</v>
      </c>
    </row>
    <row r="45" spans="2:32" outlineLevel="1" x14ac:dyDescent="0.45">
      <c r="B45" s="55">
        <f t="shared" si="1"/>
        <v>36</v>
      </c>
      <c r="I45" s="2">
        <v>0</v>
      </c>
      <c r="J45" s="2">
        <v>0</v>
      </c>
      <c r="K45" s="2">
        <v>0</v>
      </c>
      <c r="L45" s="2">
        <v>0</v>
      </c>
      <c r="M45" s="2">
        <v>0</v>
      </c>
      <c r="N45" s="2">
        <v>0</v>
      </c>
      <c r="O45" s="2">
        <v>0</v>
      </c>
      <c r="P45" s="2">
        <v>0</v>
      </c>
      <c r="Q45" s="2">
        <v>0</v>
      </c>
      <c r="R45" s="2">
        <v>0</v>
      </c>
      <c r="S45" s="2">
        <v>0</v>
      </c>
      <c r="T45" s="2">
        <v>0</v>
      </c>
      <c r="U45" s="2">
        <v>0</v>
      </c>
      <c r="V45" s="2">
        <v>0</v>
      </c>
      <c r="W45" s="2">
        <v>0</v>
      </c>
      <c r="X45" s="2">
        <v>0</v>
      </c>
      <c r="Y45" s="2">
        <v>0</v>
      </c>
      <c r="Z45" s="2">
        <v>0</v>
      </c>
      <c r="AA45" s="2">
        <v>0</v>
      </c>
      <c r="AB45" s="2">
        <v>0</v>
      </c>
      <c r="AC45" s="2">
        <v>0</v>
      </c>
      <c r="AD45" s="2">
        <v>0</v>
      </c>
      <c r="AE45" s="2">
        <v>0</v>
      </c>
      <c r="AF45" s="2">
        <v>0</v>
      </c>
    </row>
    <row r="46" spans="2:32" outlineLevel="1" x14ac:dyDescent="0.45">
      <c r="B46" s="55">
        <f t="shared" si="1"/>
        <v>37</v>
      </c>
      <c r="I46" s="2">
        <v>0</v>
      </c>
      <c r="J46" s="2">
        <v>0</v>
      </c>
      <c r="K46" s="2">
        <v>0</v>
      </c>
      <c r="L46" s="2">
        <v>0</v>
      </c>
      <c r="M46" s="2">
        <v>0</v>
      </c>
      <c r="N46" s="2">
        <v>0</v>
      </c>
      <c r="O46" s="2">
        <v>0</v>
      </c>
      <c r="P46" s="2">
        <v>0</v>
      </c>
      <c r="Q46" s="2">
        <v>0</v>
      </c>
      <c r="R46" s="2">
        <v>0</v>
      </c>
      <c r="S46" s="2">
        <v>0</v>
      </c>
      <c r="T46" s="2">
        <v>0</v>
      </c>
      <c r="U46" s="2">
        <v>0</v>
      </c>
      <c r="V46" s="2">
        <v>0</v>
      </c>
      <c r="W46" s="2">
        <v>0</v>
      </c>
      <c r="X46" s="2">
        <v>0</v>
      </c>
      <c r="Y46" s="2">
        <v>0</v>
      </c>
      <c r="Z46" s="2">
        <v>0</v>
      </c>
      <c r="AA46" s="2">
        <v>0</v>
      </c>
      <c r="AB46" s="2">
        <v>0</v>
      </c>
      <c r="AC46" s="2">
        <v>0</v>
      </c>
      <c r="AD46" s="2">
        <v>0</v>
      </c>
      <c r="AE46" s="2">
        <v>0</v>
      </c>
      <c r="AF46" s="2">
        <v>0</v>
      </c>
    </row>
    <row r="47" spans="2:32" outlineLevel="1" x14ac:dyDescent="0.45">
      <c r="B47" s="55">
        <f t="shared" si="1"/>
        <v>38</v>
      </c>
      <c r="I47" s="2">
        <v>0</v>
      </c>
      <c r="J47" s="2">
        <v>0</v>
      </c>
      <c r="K47" s="2">
        <v>0</v>
      </c>
      <c r="L47" s="2">
        <v>0</v>
      </c>
      <c r="M47" s="2">
        <v>0</v>
      </c>
      <c r="N47" s="2">
        <v>0</v>
      </c>
      <c r="O47" s="2">
        <v>0</v>
      </c>
      <c r="P47" s="2">
        <v>0</v>
      </c>
      <c r="Q47" s="2">
        <v>0</v>
      </c>
      <c r="R47" s="2">
        <v>0</v>
      </c>
      <c r="S47" s="2">
        <v>0</v>
      </c>
      <c r="T47" s="2">
        <v>0</v>
      </c>
      <c r="U47" s="2">
        <v>0</v>
      </c>
      <c r="V47" s="2">
        <v>0</v>
      </c>
      <c r="W47" s="2">
        <v>0</v>
      </c>
      <c r="X47" s="2">
        <v>0</v>
      </c>
      <c r="Y47" s="2">
        <v>0</v>
      </c>
      <c r="Z47" s="2">
        <v>0</v>
      </c>
      <c r="AA47" s="2">
        <v>0</v>
      </c>
      <c r="AB47" s="2">
        <v>0</v>
      </c>
      <c r="AC47" s="2">
        <v>0</v>
      </c>
      <c r="AD47" s="2">
        <v>0</v>
      </c>
      <c r="AE47" s="2">
        <v>0</v>
      </c>
      <c r="AF47" s="2">
        <v>0</v>
      </c>
    </row>
    <row r="48" spans="2:32" outlineLevel="1" x14ac:dyDescent="0.45">
      <c r="B48" s="55">
        <f t="shared" si="1"/>
        <v>39</v>
      </c>
      <c r="I48" s="2">
        <v>0</v>
      </c>
      <c r="J48" s="2">
        <v>0</v>
      </c>
      <c r="K48" s="2">
        <v>0</v>
      </c>
      <c r="L48" s="2">
        <v>0</v>
      </c>
      <c r="M48" s="2">
        <v>0</v>
      </c>
      <c r="N48" s="2">
        <v>0</v>
      </c>
      <c r="O48" s="2">
        <v>0</v>
      </c>
      <c r="P48" s="2">
        <v>0</v>
      </c>
      <c r="Q48" s="2">
        <v>0</v>
      </c>
      <c r="R48" s="2">
        <v>0</v>
      </c>
      <c r="S48" s="2">
        <v>0</v>
      </c>
      <c r="T48" s="2">
        <v>0</v>
      </c>
      <c r="U48" s="2">
        <v>0</v>
      </c>
      <c r="V48" s="2">
        <v>0</v>
      </c>
      <c r="W48" s="2">
        <v>0</v>
      </c>
      <c r="X48" s="2">
        <v>0</v>
      </c>
      <c r="Y48" s="2">
        <v>0</v>
      </c>
      <c r="Z48" s="2">
        <v>0</v>
      </c>
      <c r="AA48" s="2">
        <v>0</v>
      </c>
      <c r="AB48" s="2">
        <v>0</v>
      </c>
      <c r="AC48" s="2">
        <v>0</v>
      </c>
      <c r="AD48" s="2">
        <v>0</v>
      </c>
      <c r="AE48" s="2">
        <v>0</v>
      </c>
      <c r="AF48" s="2">
        <v>0</v>
      </c>
    </row>
    <row r="49" spans="2:32" outlineLevel="1" x14ac:dyDescent="0.45">
      <c r="B49" s="55">
        <f t="shared" si="1"/>
        <v>40</v>
      </c>
      <c r="I49" s="2">
        <v>0</v>
      </c>
      <c r="J49" s="2">
        <v>0</v>
      </c>
      <c r="K49" s="2">
        <v>0</v>
      </c>
      <c r="L49" s="2">
        <v>0</v>
      </c>
      <c r="M49" s="2">
        <v>0</v>
      </c>
      <c r="N49" s="2">
        <v>0</v>
      </c>
      <c r="O49" s="2">
        <v>0</v>
      </c>
      <c r="P49" s="2">
        <v>0</v>
      </c>
      <c r="Q49" s="2">
        <v>0</v>
      </c>
      <c r="R49" s="2">
        <v>0</v>
      </c>
      <c r="S49" s="2">
        <v>0</v>
      </c>
      <c r="T49" s="2">
        <v>0</v>
      </c>
      <c r="U49" s="2">
        <v>0</v>
      </c>
      <c r="V49" s="2">
        <v>0</v>
      </c>
      <c r="W49" s="2">
        <v>0</v>
      </c>
      <c r="X49" s="2">
        <v>0</v>
      </c>
      <c r="Y49" s="2">
        <v>0</v>
      </c>
      <c r="Z49" s="2">
        <v>0</v>
      </c>
      <c r="AA49" s="2">
        <v>0</v>
      </c>
      <c r="AB49" s="2">
        <v>0</v>
      </c>
      <c r="AC49" s="2">
        <v>0</v>
      </c>
      <c r="AD49" s="2">
        <v>0</v>
      </c>
      <c r="AE49" s="2">
        <v>0</v>
      </c>
      <c r="AF49" s="2">
        <v>0</v>
      </c>
    </row>
    <row r="50" spans="2:32" s="35" customFormat="1" x14ac:dyDescent="0.45">
      <c r="B50" s="41" t="s">
        <v>109</v>
      </c>
      <c r="I50" s="19">
        <f>SUBTOTAL(9,I10:I49)</f>
        <v>65000</v>
      </c>
      <c r="J50" s="19">
        <f t="shared" ref="J50:AF50" si="2">SUBTOTAL(9,J10:J49)</f>
        <v>65000</v>
      </c>
      <c r="K50" s="19">
        <f t="shared" si="2"/>
        <v>65000</v>
      </c>
      <c r="L50" s="19">
        <f t="shared" si="2"/>
        <v>65000</v>
      </c>
      <c r="M50" s="19">
        <f t="shared" si="2"/>
        <v>65000</v>
      </c>
      <c r="N50" s="19">
        <f t="shared" si="2"/>
        <v>65000</v>
      </c>
      <c r="O50" s="19">
        <f t="shared" si="2"/>
        <v>65000</v>
      </c>
      <c r="P50" s="19">
        <f t="shared" si="2"/>
        <v>65000</v>
      </c>
      <c r="Q50" s="19">
        <f t="shared" si="2"/>
        <v>65000</v>
      </c>
      <c r="R50" s="19">
        <f t="shared" si="2"/>
        <v>65000</v>
      </c>
      <c r="S50" s="19">
        <f t="shared" si="2"/>
        <v>65000</v>
      </c>
      <c r="T50" s="19">
        <f t="shared" si="2"/>
        <v>65000</v>
      </c>
      <c r="U50" s="19">
        <f t="shared" si="2"/>
        <v>65000</v>
      </c>
      <c r="V50" s="19">
        <f t="shared" si="2"/>
        <v>65000</v>
      </c>
      <c r="W50" s="19">
        <f t="shared" si="2"/>
        <v>65000</v>
      </c>
      <c r="X50" s="19">
        <f t="shared" si="2"/>
        <v>65000</v>
      </c>
      <c r="Y50" s="19">
        <f t="shared" si="2"/>
        <v>65000</v>
      </c>
      <c r="Z50" s="19">
        <f t="shared" si="2"/>
        <v>65000</v>
      </c>
      <c r="AA50" s="19">
        <f t="shared" si="2"/>
        <v>65000</v>
      </c>
      <c r="AB50" s="19">
        <f t="shared" si="2"/>
        <v>65000</v>
      </c>
      <c r="AC50" s="19">
        <f t="shared" si="2"/>
        <v>65000</v>
      </c>
      <c r="AD50" s="19">
        <f t="shared" si="2"/>
        <v>65000</v>
      </c>
      <c r="AE50" s="19">
        <f t="shared" si="2"/>
        <v>65000</v>
      </c>
      <c r="AF50" s="19">
        <f t="shared" si="2"/>
        <v>65000</v>
      </c>
    </row>
    <row r="51" spans="2:32" x14ac:dyDescent="0.45">
      <c r="B51" s="56" t="s">
        <v>36</v>
      </c>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row>
    <row r="52" spans="2:32" outlineLevel="1" x14ac:dyDescent="0.45">
      <c r="B52" s="57">
        <f t="shared" ref="B52:B91" si="3">B10</f>
        <v>1</v>
      </c>
      <c r="I52" s="1"/>
      <c r="J52" s="1"/>
      <c r="K52" s="1"/>
      <c r="L52" s="1"/>
      <c r="M52" s="1"/>
      <c r="N52" s="1"/>
      <c r="O52" s="1"/>
      <c r="P52" s="1"/>
      <c r="Q52" s="1"/>
      <c r="R52" s="1"/>
      <c r="S52" s="1"/>
      <c r="T52" s="1"/>
      <c r="U52" s="4">
        <v>1</v>
      </c>
      <c r="V52" s="4">
        <v>1</v>
      </c>
      <c r="W52" s="4">
        <v>1</v>
      </c>
      <c r="X52" s="4">
        <v>1</v>
      </c>
      <c r="Y52" s="4">
        <v>1</v>
      </c>
      <c r="Z52" s="4">
        <v>1</v>
      </c>
      <c r="AA52" s="4">
        <v>1</v>
      </c>
      <c r="AB52" s="4">
        <v>1</v>
      </c>
      <c r="AC52" s="4">
        <v>1</v>
      </c>
      <c r="AD52" s="4">
        <v>1</v>
      </c>
      <c r="AE52" s="4">
        <v>1</v>
      </c>
      <c r="AF52" s="4">
        <v>1</v>
      </c>
    </row>
    <row r="53" spans="2:32" outlineLevel="1" x14ac:dyDescent="0.45">
      <c r="B53" s="57">
        <f t="shared" si="3"/>
        <v>2</v>
      </c>
      <c r="I53" s="1"/>
      <c r="J53" s="1"/>
      <c r="K53" s="1"/>
      <c r="L53" s="1"/>
      <c r="M53" s="1"/>
      <c r="N53" s="1"/>
      <c r="O53" s="1"/>
      <c r="P53" s="1"/>
      <c r="Q53" s="1"/>
      <c r="R53" s="1"/>
      <c r="S53" s="1"/>
      <c r="T53" s="1"/>
      <c r="U53" s="4">
        <v>1</v>
      </c>
      <c r="V53" s="4">
        <v>1</v>
      </c>
      <c r="W53" s="4">
        <v>1</v>
      </c>
      <c r="X53" s="4">
        <v>1</v>
      </c>
      <c r="Y53" s="4">
        <v>1</v>
      </c>
      <c r="Z53" s="4">
        <v>1</v>
      </c>
      <c r="AA53" s="4">
        <v>1</v>
      </c>
      <c r="AB53" s="4">
        <v>1</v>
      </c>
      <c r="AC53" s="4">
        <v>1</v>
      </c>
      <c r="AD53" s="4">
        <v>1</v>
      </c>
      <c r="AE53" s="4">
        <v>1</v>
      </c>
      <c r="AF53" s="4">
        <v>1</v>
      </c>
    </row>
    <row r="54" spans="2:32" outlineLevel="1" x14ac:dyDescent="0.45">
      <c r="B54" s="57">
        <f t="shared" si="3"/>
        <v>3</v>
      </c>
      <c r="I54" s="1"/>
      <c r="J54" s="1"/>
      <c r="K54" s="1"/>
      <c r="L54" s="1"/>
      <c r="M54" s="1"/>
      <c r="N54" s="1"/>
      <c r="O54" s="1"/>
      <c r="P54" s="1"/>
      <c r="Q54" s="1"/>
      <c r="R54" s="1"/>
      <c r="S54" s="1"/>
      <c r="T54" s="1"/>
      <c r="U54" s="4">
        <v>1</v>
      </c>
      <c r="V54" s="4">
        <v>1</v>
      </c>
      <c r="W54" s="4">
        <v>1</v>
      </c>
      <c r="X54" s="4">
        <v>1</v>
      </c>
      <c r="Y54" s="4">
        <v>1</v>
      </c>
      <c r="Z54" s="4">
        <v>1</v>
      </c>
      <c r="AA54" s="4">
        <v>1</v>
      </c>
      <c r="AB54" s="4">
        <v>1</v>
      </c>
      <c r="AC54" s="4">
        <v>1</v>
      </c>
      <c r="AD54" s="4">
        <v>1</v>
      </c>
      <c r="AE54" s="4">
        <v>1</v>
      </c>
      <c r="AF54" s="4">
        <v>1</v>
      </c>
    </row>
    <row r="55" spans="2:32" outlineLevel="1" x14ac:dyDescent="0.45">
      <c r="B55" s="57">
        <f t="shared" si="3"/>
        <v>4</v>
      </c>
      <c r="I55" s="1"/>
      <c r="J55" s="1"/>
      <c r="K55" s="1"/>
      <c r="L55" s="1"/>
      <c r="M55" s="1"/>
      <c r="N55" s="1"/>
      <c r="O55" s="1"/>
      <c r="P55" s="1"/>
      <c r="Q55" s="1"/>
      <c r="R55" s="1"/>
      <c r="S55" s="1"/>
      <c r="T55" s="1"/>
      <c r="U55" s="4">
        <v>1</v>
      </c>
      <c r="V55" s="4">
        <v>1</v>
      </c>
      <c r="W55" s="4">
        <v>1</v>
      </c>
      <c r="X55" s="4">
        <v>1</v>
      </c>
      <c r="Y55" s="4">
        <v>1</v>
      </c>
      <c r="Z55" s="4">
        <v>1</v>
      </c>
      <c r="AA55" s="4">
        <v>1</v>
      </c>
      <c r="AB55" s="4">
        <v>1</v>
      </c>
      <c r="AC55" s="4">
        <v>1</v>
      </c>
      <c r="AD55" s="4">
        <v>1</v>
      </c>
      <c r="AE55" s="4">
        <v>1</v>
      </c>
      <c r="AF55" s="4">
        <v>1</v>
      </c>
    </row>
    <row r="56" spans="2:32" outlineLevel="1" x14ac:dyDescent="0.45">
      <c r="B56" s="57">
        <f t="shared" si="3"/>
        <v>5</v>
      </c>
      <c r="I56" s="1"/>
      <c r="J56" s="1"/>
      <c r="K56" s="1"/>
      <c r="L56" s="1"/>
      <c r="M56" s="1"/>
      <c r="N56" s="1"/>
      <c r="O56" s="1"/>
      <c r="P56" s="1"/>
      <c r="Q56" s="1"/>
      <c r="R56" s="1"/>
      <c r="S56" s="1"/>
      <c r="T56" s="1"/>
      <c r="U56" s="4">
        <v>1</v>
      </c>
      <c r="V56" s="4">
        <v>1</v>
      </c>
      <c r="W56" s="4">
        <v>1</v>
      </c>
      <c r="X56" s="4">
        <v>1</v>
      </c>
      <c r="Y56" s="4">
        <v>1</v>
      </c>
      <c r="Z56" s="4">
        <v>1</v>
      </c>
      <c r="AA56" s="4">
        <v>1</v>
      </c>
      <c r="AB56" s="4">
        <v>1</v>
      </c>
      <c r="AC56" s="4">
        <v>1</v>
      </c>
      <c r="AD56" s="4">
        <v>1</v>
      </c>
      <c r="AE56" s="4">
        <v>1</v>
      </c>
      <c r="AF56" s="4">
        <v>1</v>
      </c>
    </row>
    <row r="57" spans="2:32" outlineLevel="1" x14ac:dyDescent="0.45">
      <c r="B57" s="57">
        <f t="shared" si="3"/>
        <v>6</v>
      </c>
      <c r="I57" s="1"/>
      <c r="J57" s="1"/>
      <c r="K57" s="1"/>
      <c r="L57" s="1"/>
      <c r="M57" s="1"/>
      <c r="N57" s="1"/>
      <c r="O57" s="1"/>
      <c r="P57" s="1"/>
      <c r="Q57" s="1"/>
      <c r="R57" s="1"/>
      <c r="S57" s="1"/>
      <c r="T57" s="1"/>
      <c r="U57" s="4">
        <v>1</v>
      </c>
      <c r="V57" s="4">
        <v>1</v>
      </c>
      <c r="W57" s="4">
        <v>1</v>
      </c>
      <c r="X57" s="4">
        <v>1</v>
      </c>
      <c r="Y57" s="4">
        <v>1</v>
      </c>
      <c r="Z57" s="4">
        <v>1</v>
      </c>
      <c r="AA57" s="4">
        <v>1</v>
      </c>
      <c r="AB57" s="4">
        <v>1</v>
      </c>
      <c r="AC57" s="4">
        <v>1</v>
      </c>
      <c r="AD57" s="4">
        <v>1</v>
      </c>
      <c r="AE57" s="4">
        <v>1</v>
      </c>
      <c r="AF57" s="4">
        <v>1</v>
      </c>
    </row>
    <row r="58" spans="2:32" outlineLevel="1" x14ac:dyDescent="0.45">
      <c r="B58" s="57">
        <f t="shared" si="3"/>
        <v>7</v>
      </c>
      <c r="I58" s="1"/>
      <c r="J58" s="1"/>
      <c r="K58" s="1"/>
      <c r="L58" s="1"/>
      <c r="M58" s="1"/>
      <c r="N58" s="1"/>
      <c r="O58" s="1"/>
      <c r="P58" s="1"/>
      <c r="Q58" s="1"/>
      <c r="R58" s="1"/>
      <c r="S58" s="1"/>
      <c r="T58" s="1"/>
      <c r="U58" s="4">
        <v>1</v>
      </c>
      <c r="V58" s="4">
        <v>1</v>
      </c>
      <c r="W58" s="4">
        <v>1</v>
      </c>
      <c r="X58" s="4">
        <v>1</v>
      </c>
      <c r="Y58" s="4">
        <v>1</v>
      </c>
      <c r="Z58" s="4">
        <v>1</v>
      </c>
      <c r="AA58" s="4">
        <v>1</v>
      </c>
      <c r="AB58" s="4">
        <v>1</v>
      </c>
      <c r="AC58" s="4">
        <v>1</v>
      </c>
      <c r="AD58" s="4">
        <v>1</v>
      </c>
      <c r="AE58" s="4">
        <v>1</v>
      </c>
      <c r="AF58" s="4">
        <v>1</v>
      </c>
    </row>
    <row r="59" spans="2:32" outlineLevel="1" x14ac:dyDescent="0.45">
      <c r="B59" s="57">
        <f t="shared" si="3"/>
        <v>8</v>
      </c>
      <c r="I59" s="1"/>
      <c r="J59" s="1"/>
      <c r="K59" s="1"/>
      <c r="L59" s="1"/>
      <c r="M59" s="1"/>
      <c r="N59" s="1"/>
      <c r="O59" s="1"/>
      <c r="P59" s="1"/>
      <c r="Q59" s="1"/>
      <c r="R59" s="1"/>
      <c r="S59" s="1"/>
      <c r="T59" s="1"/>
      <c r="U59" s="4">
        <v>1</v>
      </c>
      <c r="V59" s="4">
        <v>1</v>
      </c>
      <c r="W59" s="4">
        <v>1</v>
      </c>
      <c r="X59" s="4">
        <v>1</v>
      </c>
      <c r="Y59" s="4">
        <v>1</v>
      </c>
      <c r="Z59" s="4">
        <v>1</v>
      </c>
      <c r="AA59" s="4">
        <v>1</v>
      </c>
      <c r="AB59" s="4">
        <v>1</v>
      </c>
      <c r="AC59" s="4">
        <v>1</v>
      </c>
      <c r="AD59" s="4">
        <v>1</v>
      </c>
      <c r="AE59" s="4">
        <v>1</v>
      </c>
      <c r="AF59" s="4">
        <v>1</v>
      </c>
    </row>
    <row r="60" spans="2:32" outlineLevel="1" x14ac:dyDescent="0.45">
      <c r="B60" s="57">
        <f t="shared" si="3"/>
        <v>9</v>
      </c>
      <c r="I60" s="1"/>
      <c r="J60" s="1"/>
      <c r="K60" s="1"/>
      <c r="L60" s="1"/>
      <c r="M60" s="1"/>
      <c r="N60" s="1"/>
      <c r="O60" s="1"/>
      <c r="P60" s="1"/>
      <c r="Q60" s="1"/>
      <c r="R60" s="1"/>
      <c r="S60" s="1"/>
      <c r="T60" s="1"/>
      <c r="U60" s="4">
        <v>1</v>
      </c>
      <c r="V60" s="4">
        <v>1</v>
      </c>
      <c r="W60" s="4">
        <v>1</v>
      </c>
      <c r="X60" s="4">
        <v>1</v>
      </c>
      <c r="Y60" s="4">
        <v>1</v>
      </c>
      <c r="Z60" s="4">
        <v>1</v>
      </c>
      <c r="AA60" s="4">
        <v>1</v>
      </c>
      <c r="AB60" s="4">
        <v>1</v>
      </c>
      <c r="AC60" s="4">
        <v>1</v>
      </c>
      <c r="AD60" s="4">
        <v>1</v>
      </c>
      <c r="AE60" s="4">
        <v>1</v>
      </c>
      <c r="AF60" s="4">
        <v>1</v>
      </c>
    </row>
    <row r="61" spans="2:32" outlineLevel="1" x14ac:dyDescent="0.45">
      <c r="B61" s="57">
        <f t="shared" si="3"/>
        <v>10</v>
      </c>
      <c r="I61" s="1"/>
      <c r="J61" s="1"/>
      <c r="K61" s="1"/>
      <c r="L61" s="1"/>
      <c r="M61" s="1"/>
      <c r="N61" s="1"/>
      <c r="O61" s="1"/>
      <c r="P61" s="1"/>
      <c r="Q61" s="1"/>
      <c r="R61" s="1"/>
      <c r="S61" s="1"/>
      <c r="T61" s="1"/>
      <c r="U61" s="4">
        <v>1</v>
      </c>
      <c r="V61" s="4">
        <v>1</v>
      </c>
      <c r="W61" s="4">
        <v>1</v>
      </c>
      <c r="X61" s="4">
        <v>1</v>
      </c>
      <c r="Y61" s="4">
        <v>1</v>
      </c>
      <c r="Z61" s="4">
        <v>1</v>
      </c>
      <c r="AA61" s="4">
        <v>1</v>
      </c>
      <c r="AB61" s="4">
        <v>1</v>
      </c>
      <c r="AC61" s="4">
        <v>1</v>
      </c>
      <c r="AD61" s="4">
        <v>1</v>
      </c>
      <c r="AE61" s="4">
        <v>1</v>
      </c>
      <c r="AF61" s="4">
        <v>1</v>
      </c>
    </row>
    <row r="62" spans="2:32" outlineLevel="1" x14ac:dyDescent="0.45">
      <c r="B62" s="57">
        <f t="shared" si="3"/>
        <v>11</v>
      </c>
      <c r="I62" s="1"/>
      <c r="J62" s="1"/>
      <c r="K62" s="1"/>
      <c r="L62" s="1"/>
      <c r="M62" s="1"/>
      <c r="N62" s="1"/>
      <c r="O62" s="1"/>
      <c r="P62" s="1"/>
      <c r="Q62" s="1"/>
      <c r="R62" s="1"/>
      <c r="S62" s="1"/>
      <c r="T62" s="1"/>
      <c r="U62" s="4">
        <v>1</v>
      </c>
      <c r="V62" s="4">
        <v>1</v>
      </c>
      <c r="W62" s="4">
        <v>1</v>
      </c>
      <c r="X62" s="4">
        <v>1</v>
      </c>
      <c r="Y62" s="4">
        <v>1</v>
      </c>
      <c r="Z62" s="4">
        <v>1</v>
      </c>
      <c r="AA62" s="4">
        <v>1</v>
      </c>
      <c r="AB62" s="4">
        <v>1</v>
      </c>
      <c r="AC62" s="4">
        <v>1</v>
      </c>
      <c r="AD62" s="4">
        <v>1</v>
      </c>
      <c r="AE62" s="4">
        <v>1</v>
      </c>
      <c r="AF62" s="4">
        <v>1</v>
      </c>
    </row>
    <row r="63" spans="2:32" outlineLevel="1" x14ac:dyDescent="0.45">
      <c r="B63" s="57">
        <f t="shared" si="3"/>
        <v>12</v>
      </c>
      <c r="I63" s="1"/>
      <c r="J63" s="1"/>
      <c r="K63" s="1"/>
      <c r="L63" s="1"/>
      <c r="M63" s="1"/>
      <c r="N63" s="1"/>
      <c r="O63" s="1"/>
      <c r="P63" s="1"/>
      <c r="Q63" s="1"/>
      <c r="R63" s="1"/>
      <c r="S63" s="1"/>
      <c r="T63" s="1"/>
      <c r="U63" s="4">
        <v>1</v>
      </c>
      <c r="V63" s="4">
        <v>1</v>
      </c>
      <c r="W63" s="4">
        <v>1</v>
      </c>
      <c r="X63" s="4">
        <v>1</v>
      </c>
      <c r="Y63" s="4">
        <v>1</v>
      </c>
      <c r="Z63" s="4">
        <v>1</v>
      </c>
      <c r="AA63" s="4">
        <v>1</v>
      </c>
      <c r="AB63" s="4">
        <v>1</v>
      </c>
      <c r="AC63" s="4">
        <v>1</v>
      </c>
      <c r="AD63" s="4">
        <v>1</v>
      </c>
      <c r="AE63" s="4">
        <v>1</v>
      </c>
      <c r="AF63" s="4">
        <v>1</v>
      </c>
    </row>
    <row r="64" spans="2:32" outlineLevel="1" x14ac:dyDescent="0.45">
      <c r="B64" s="57">
        <f t="shared" si="3"/>
        <v>13</v>
      </c>
      <c r="I64" s="1"/>
      <c r="J64" s="1"/>
      <c r="K64" s="1"/>
      <c r="L64" s="1"/>
      <c r="M64" s="1"/>
      <c r="N64" s="1"/>
      <c r="O64" s="1"/>
      <c r="P64" s="1"/>
      <c r="Q64" s="1"/>
      <c r="R64" s="1"/>
      <c r="S64" s="1"/>
      <c r="T64" s="1"/>
      <c r="U64" s="4">
        <v>1</v>
      </c>
      <c r="V64" s="4">
        <v>1</v>
      </c>
      <c r="W64" s="4">
        <v>1</v>
      </c>
      <c r="X64" s="4">
        <v>1</v>
      </c>
      <c r="Y64" s="4">
        <v>1</v>
      </c>
      <c r="Z64" s="4">
        <v>1</v>
      </c>
      <c r="AA64" s="4">
        <v>1</v>
      </c>
      <c r="AB64" s="4">
        <v>1</v>
      </c>
      <c r="AC64" s="4">
        <v>1</v>
      </c>
      <c r="AD64" s="4">
        <v>1</v>
      </c>
      <c r="AE64" s="4">
        <v>1</v>
      </c>
      <c r="AF64" s="4">
        <v>1</v>
      </c>
    </row>
    <row r="65" spans="2:32" outlineLevel="1" x14ac:dyDescent="0.45">
      <c r="B65" s="57">
        <f t="shared" si="3"/>
        <v>14</v>
      </c>
      <c r="I65" s="1"/>
      <c r="J65" s="1"/>
      <c r="K65" s="1"/>
      <c r="L65" s="1"/>
      <c r="M65" s="1"/>
      <c r="N65" s="1"/>
      <c r="O65" s="1"/>
      <c r="P65" s="1"/>
      <c r="Q65" s="1"/>
      <c r="R65" s="1"/>
      <c r="S65" s="1"/>
      <c r="T65" s="1"/>
      <c r="U65" s="4">
        <v>1</v>
      </c>
      <c r="V65" s="4">
        <v>1</v>
      </c>
      <c r="W65" s="4">
        <v>1</v>
      </c>
      <c r="X65" s="4">
        <v>1</v>
      </c>
      <c r="Y65" s="4">
        <v>1</v>
      </c>
      <c r="Z65" s="4">
        <v>1</v>
      </c>
      <c r="AA65" s="4">
        <v>1</v>
      </c>
      <c r="AB65" s="4">
        <v>1</v>
      </c>
      <c r="AC65" s="4">
        <v>1</v>
      </c>
      <c r="AD65" s="4">
        <v>1</v>
      </c>
      <c r="AE65" s="4">
        <v>1</v>
      </c>
      <c r="AF65" s="4">
        <v>1</v>
      </c>
    </row>
    <row r="66" spans="2:32" outlineLevel="1" x14ac:dyDescent="0.45">
      <c r="B66" s="57">
        <f t="shared" si="3"/>
        <v>15</v>
      </c>
      <c r="I66" s="1"/>
      <c r="J66" s="1"/>
      <c r="K66" s="1"/>
      <c r="L66" s="1"/>
      <c r="M66" s="1"/>
      <c r="N66" s="1"/>
      <c r="O66" s="1"/>
      <c r="P66" s="1"/>
      <c r="Q66" s="1"/>
      <c r="R66" s="1"/>
      <c r="S66" s="1"/>
      <c r="T66" s="1"/>
      <c r="U66" s="4">
        <v>1</v>
      </c>
      <c r="V66" s="4">
        <v>1</v>
      </c>
      <c r="W66" s="4">
        <v>1</v>
      </c>
      <c r="X66" s="4">
        <v>1</v>
      </c>
      <c r="Y66" s="4">
        <v>1</v>
      </c>
      <c r="Z66" s="4">
        <v>1</v>
      </c>
      <c r="AA66" s="4">
        <v>1</v>
      </c>
      <c r="AB66" s="4">
        <v>1</v>
      </c>
      <c r="AC66" s="4">
        <v>1</v>
      </c>
      <c r="AD66" s="4">
        <v>1</v>
      </c>
      <c r="AE66" s="4">
        <v>1</v>
      </c>
      <c r="AF66" s="4">
        <v>1</v>
      </c>
    </row>
    <row r="67" spans="2:32" outlineLevel="1" x14ac:dyDescent="0.45">
      <c r="B67" s="57">
        <f t="shared" si="3"/>
        <v>16</v>
      </c>
      <c r="I67" s="1"/>
      <c r="J67" s="1"/>
      <c r="K67" s="1"/>
      <c r="L67" s="1"/>
      <c r="M67" s="1"/>
      <c r="N67" s="1"/>
      <c r="O67" s="1"/>
      <c r="P67" s="1"/>
      <c r="Q67" s="1"/>
      <c r="R67" s="1"/>
      <c r="S67" s="1"/>
      <c r="T67" s="1"/>
      <c r="U67" s="4">
        <v>1</v>
      </c>
      <c r="V67" s="4">
        <v>1</v>
      </c>
      <c r="W67" s="4">
        <v>1</v>
      </c>
      <c r="X67" s="4">
        <v>1</v>
      </c>
      <c r="Y67" s="4">
        <v>1</v>
      </c>
      <c r="Z67" s="4">
        <v>1</v>
      </c>
      <c r="AA67" s="4">
        <v>1</v>
      </c>
      <c r="AB67" s="4">
        <v>1</v>
      </c>
      <c r="AC67" s="4">
        <v>1</v>
      </c>
      <c r="AD67" s="4">
        <v>1</v>
      </c>
      <c r="AE67" s="4">
        <v>1</v>
      </c>
      <c r="AF67" s="4">
        <v>1</v>
      </c>
    </row>
    <row r="68" spans="2:32" outlineLevel="1" x14ac:dyDescent="0.45">
      <c r="B68" s="57">
        <f t="shared" si="3"/>
        <v>17</v>
      </c>
      <c r="I68" s="1"/>
      <c r="J68" s="1"/>
      <c r="K68" s="1"/>
      <c r="L68" s="1"/>
      <c r="M68" s="1"/>
      <c r="N68" s="1"/>
      <c r="O68" s="1"/>
      <c r="P68" s="1"/>
      <c r="Q68" s="1"/>
      <c r="R68" s="1"/>
      <c r="S68" s="1"/>
      <c r="T68" s="1"/>
      <c r="U68" s="4">
        <v>1</v>
      </c>
      <c r="V68" s="4">
        <v>1</v>
      </c>
      <c r="W68" s="4">
        <v>1</v>
      </c>
      <c r="X68" s="4">
        <v>1</v>
      </c>
      <c r="Y68" s="4">
        <v>1</v>
      </c>
      <c r="Z68" s="4">
        <v>1</v>
      </c>
      <c r="AA68" s="4">
        <v>1</v>
      </c>
      <c r="AB68" s="4">
        <v>1</v>
      </c>
      <c r="AC68" s="4">
        <v>1</v>
      </c>
      <c r="AD68" s="4">
        <v>1</v>
      </c>
      <c r="AE68" s="4">
        <v>1</v>
      </c>
      <c r="AF68" s="4">
        <v>1</v>
      </c>
    </row>
    <row r="69" spans="2:32" outlineLevel="1" x14ac:dyDescent="0.45">
      <c r="B69" s="57">
        <f t="shared" si="3"/>
        <v>18</v>
      </c>
      <c r="I69" s="1"/>
      <c r="J69" s="1"/>
      <c r="K69" s="1"/>
      <c r="L69" s="1"/>
      <c r="M69" s="1"/>
      <c r="N69" s="1"/>
      <c r="O69" s="1"/>
      <c r="P69" s="1"/>
      <c r="Q69" s="1"/>
      <c r="R69" s="1"/>
      <c r="S69" s="1"/>
      <c r="T69" s="1"/>
      <c r="U69" s="4">
        <v>1</v>
      </c>
      <c r="V69" s="4">
        <v>1</v>
      </c>
      <c r="W69" s="4">
        <v>1</v>
      </c>
      <c r="X69" s="4">
        <v>1</v>
      </c>
      <c r="Y69" s="4">
        <v>1</v>
      </c>
      <c r="Z69" s="4">
        <v>1</v>
      </c>
      <c r="AA69" s="4">
        <v>1</v>
      </c>
      <c r="AB69" s="4">
        <v>1</v>
      </c>
      <c r="AC69" s="4">
        <v>1</v>
      </c>
      <c r="AD69" s="4">
        <v>1</v>
      </c>
      <c r="AE69" s="4">
        <v>1</v>
      </c>
      <c r="AF69" s="4">
        <v>1</v>
      </c>
    </row>
    <row r="70" spans="2:32" outlineLevel="1" x14ac:dyDescent="0.45">
      <c r="B70" s="57">
        <f t="shared" si="3"/>
        <v>19</v>
      </c>
      <c r="I70" s="1"/>
      <c r="J70" s="1"/>
      <c r="K70" s="1"/>
      <c r="L70" s="1"/>
      <c r="M70" s="1"/>
      <c r="N70" s="1"/>
      <c r="O70" s="1"/>
      <c r="P70" s="1"/>
      <c r="Q70" s="1"/>
      <c r="R70" s="1"/>
      <c r="S70" s="1"/>
      <c r="T70" s="1"/>
      <c r="U70" s="4">
        <v>1</v>
      </c>
      <c r="V70" s="4">
        <v>1</v>
      </c>
      <c r="W70" s="4">
        <v>1</v>
      </c>
      <c r="X70" s="4">
        <v>1</v>
      </c>
      <c r="Y70" s="4">
        <v>1</v>
      </c>
      <c r="Z70" s="4">
        <v>1</v>
      </c>
      <c r="AA70" s="4">
        <v>1</v>
      </c>
      <c r="AB70" s="4">
        <v>1</v>
      </c>
      <c r="AC70" s="4">
        <v>1</v>
      </c>
      <c r="AD70" s="4">
        <v>1</v>
      </c>
      <c r="AE70" s="4">
        <v>1</v>
      </c>
      <c r="AF70" s="4">
        <v>1</v>
      </c>
    </row>
    <row r="71" spans="2:32" outlineLevel="1" x14ac:dyDescent="0.45">
      <c r="B71" s="57">
        <f t="shared" si="3"/>
        <v>20</v>
      </c>
      <c r="I71" s="1"/>
      <c r="J71" s="1"/>
      <c r="K71" s="1"/>
      <c r="L71" s="1"/>
      <c r="M71" s="1"/>
      <c r="N71" s="1"/>
      <c r="O71" s="1"/>
      <c r="P71" s="1"/>
      <c r="Q71" s="1"/>
      <c r="R71" s="1"/>
      <c r="S71" s="1"/>
      <c r="T71" s="1"/>
      <c r="U71" s="4">
        <v>1</v>
      </c>
      <c r="V71" s="4">
        <v>1</v>
      </c>
      <c r="W71" s="4">
        <v>1</v>
      </c>
      <c r="X71" s="4">
        <v>1</v>
      </c>
      <c r="Y71" s="4">
        <v>1</v>
      </c>
      <c r="Z71" s="4">
        <v>1</v>
      </c>
      <c r="AA71" s="4">
        <v>1</v>
      </c>
      <c r="AB71" s="4">
        <v>1</v>
      </c>
      <c r="AC71" s="4">
        <v>1</v>
      </c>
      <c r="AD71" s="4">
        <v>1</v>
      </c>
      <c r="AE71" s="4">
        <v>1</v>
      </c>
      <c r="AF71" s="4">
        <v>1</v>
      </c>
    </row>
    <row r="72" spans="2:32" outlineLevel="1" x14ac:dyDescent="0.45">
      <c r="B72" s="57">
        <f t="shared" si="3"/>
        <v>21</v>
      </c>
      <c r="I72" s="1"/>
      <c r="J72" s="1"/>
      <c r="K72" s="1"/>
      <c r="L72" s="1"/>
      <c r="M72" s="1"/>
      <c r="N72" s="1"/>
      <c r="O72" s="1"/>
      <c r="P72" s="1"/>
      <c r="Q72" s="1"/>
      <c r="R72" s="1"/>
      <c r="S72" s="1"/>
      <c r="T72" s="1"/>
      <c r="U72" s="4">
        <v>1</v>
      </c>
      <c r="V72" s="4">
        <v>1</v>
      </c>
      <c r="W72" s="4">
        <v>1</v>
      </c>
      <c r="X72" s="4">
        <v>1</v>
      </c>
      <c r="Y72" s="4">
        <v>1</v>
      </c>
      <c r="Z72" s="4">
        <v>1</v>
      </c>
      <c r="AA72" s="4">
        <v>1</v>
      </c>
      <c r="AB72" s="4">
        <v>1</v>
      </c>
      <c r="AC72" s="4">
        <v>1</v>
      </c>
      <c r="AD72" s="4">
        <v>1</v>
      </c>
      <c r="AE72" s="4">
        <v>1</v>
      </c>
      <c r="AF72" s="4">
        <v>1</v>
      </c>
    </row>
    <row r="73" spans="2:32" outlineLevel="1" x14ac:dyDescent="0.45">
      <c r="B73" s="57">
        <f t="shared" si="3"/>
        <v>22</v>
      </c>
      <c r="I73" s="1"/>
      <c r="J73" s="1"/>
      <c r="K73" s="1"/>
      <c r="L73" s="1"/>
      <c r="M73" s="1"/>
      <c r="N73" s="1"/>
      <c r="O73" s="1"/>
      <c r="P73" s="1"/>
      <c r="Q73" s="1"/>
      <c r="R73" s="1"/>
      <c r="S73" s="1"/>
      <c r="T73" s="1"/>
      <c r="U73" s="4">
        <v>1</v>
      </c>
      <c r="V73" s="4">
        <v>1</v>
      </c>
      <c r="W73" s="4">
        <v>1</v>
      </c>
      <c r="X73" s="4">
        <v>1</v>
      </c>
      <c r="Y73" s="4">
        <v>1</v>
      </c>
      <c r="Z73" s="4">
        <v>1</v>
      </c>
      <c r="AA73" s="4">
        <v>1</v>
      </c>
      <c r="AB73" s="4">
        <v>1</v>
      </c>
      <c r="AC73" s="4">
        <v>1</v>
      </c>
      <c r="AD73" s="4">
        <v>1</v>
      </c>
      <c r="AE73" s="4">
        <v>1</v>
      </c>
      <c r="AF73" s="4">
        <v>1</v>
      </c>
    </row>
    <row r="74" spans="2:32" outlineLevel="1" x14ac:dyDescent="0.45">
      <c r="B74" s="57">
        <f t="shared" si="3"/>
        <v>23</v>
      </c>
      <c r="I74" s="1"/>
      <c r="J74" s="1"/>
      <c r="K74" s="1"/>
      <c r="L74" s="1"/>
      <c r="M74" s="1"/>
      <c r="N74" s="1"/>
      <c r="O74" s="1"/>
      <c r="P74" s="1"/>
      <c r="Q74" s="1"/>
      <c r="R74" s="1"/>
      <c r="S74" s="1"/>
      <c r="T74" s="1"/>
      <c r="U74" s="4">
        <v>1</v>
      </c>
      <c r="V74" s="4">
        <v>1</v>
      </c>
      <c r="W74" s="4">
        <v>1</v>
      </c>
      <c r="X74" s="4">
        <v>1</v>
      </c>
      <c r="Y74" s="4">
        <v>1</v>
      </c>
      <c r="Z74" s="4">
        <v>1</v>
      </c>
      <c r="AA74" s="4">
        <v>1</v>
      </c>
      <c r="AB74" s="4">
        <v>1</v>
      </c>
      <c r="AC74" s="4">
        <v>1</v>
      </c>
      <c r="AD74" s="4">
        <v>1</v>
      </c>
      <c r="AE74" s="4">
        <v>1</v>
      </c>
      <c r="AF74" s="4">
        <v>1</v>
      </c>
    </row>
    <row r="75" spans="2:32" outlineLevel="1" x14ac:dyDescent="0.45">
      <c r="B75" s="57">
        <f t="shared" si="3"/>
        <v>24</v>
      </c>
      <c r="I75" s="1"/>
      <c r="J75" s="1"/>
      <c r="K75" s="1"/>
      <c r="L75" s="1"/>
      <c r="M75" s="1"/>
      <c r="N75" s="1"/>
      <c r="O75" s="1"/>
      <c r="P75" s="1"/>
      <c r="Q75" s="1"/>
      <c r="R75" s="1"/>
      <c r="S75" s="1"/>
      <c r="T75" s="1"/>
      <c r="U75" s="4">
        <v>1</v>
      </c>
      <c r="V75" s="4">
        <v>1</v>
      </c>
      <c r="W75" s="4">
        <v>1</v>
      </c>
      <c r="X75" s="4">
        <v>1</v>
      </c>
      <c r="Y75" s="4">
        <v>1</v>
      </c>
      <c r="Z75" s="4">
        <v>1</v>
      </c>
      <c r="AA75" s="4">
        <v>1</v>
      </c>
      <c r="AB75" s="4">
        <v>1</v>
      </c>
      <c r="AC75" s="4">
        <v>1</v>
      </c>
      <c r="AD75" s="4">
        <v>1</v>
      </c>
      <c r="AE75" s="4">
        <v>1</v>
      </c>
      <c r="AF75" s="4">
        <v>1</v>
      </c>
    </row>
    <row r="76" spans="2:32" outlineLevel="1" x14ac:dyDescent="0.45">
      <c r="B76" s="57">
        <f t="shared" si="3"/>
        <v>25</v>
      </c>
      <c r="I76" s="1"/>
      <c r="J76" s="1"/>
      <c r="K76" s="1"/>
      <c r="L76" s="1"/>
      <c r="M76" s="1"/>
      <c r="N76" s="1"/>
      <c r="O76" s="1"/>
      <c r="P76" s="1"/>
      <c r="Q76" s="1"/>
      <c r="R76" s="1"/>
      <c r="S76" s="1"/>
      <c r="T76" s="1"/>
      <c r="U76" s="4">
        <v>1</v>
      </c>
      <c r="V76" s="4">
        <v>1</v>
      </c>
      <c r="W76" s="4">
        <v>1</v>
      </c>
      <c r="X76" s="4">
        <v>1</v>
      </c>
      <c r="Y76" s="4">
        <v>1</v>
      </c>
      <c r="Z76" s="4">
        <v>1</v>
      </c>
      <c r="AA76" s="4">
        <v>1</v>
      </c>
      <c r="AB76" s="4">
        <v>1</v>
      </c>
      <c r="AC76" s="4">
        <v>1</v>
      </c>
      <c r="AD76" s="4">
        <v>1</v>
      </c>
      <c r="AE76" s="4">
        <v>1</v>
      </c>
      <c r="AF76" s="4">
        <v>1</v>
      </c>
    </row>
    <row r="77" spans="2:32" outlineLevel="1" x14ac:dyDescent="0.45">
      <c r="B77" s="57">
        <f t="shared" si="3"/>
        <v>26</v>
      </c>
      <c r="I77" s="1"/>
      <c r="J77" s="1"/>
      <c r="K77" s="1"/>
      <c r="L77" s="1"/>
      <c r="M77" s="1"/>
      <c r="N77" s="1"/>
      <c r="O77" s="1"/>
      <c r="P77" s="1"/>
      <c r="Q77" s="1"/>
      <c r="R77" s="1"/>
      <c r="S77" s="1"/>
      <c r="T77" s="1"/>
      <c r="U77" s="4">
        <v>1</v>
      </c>
      <c r="V77" s="4">
        <v>1</v>
      </c>
      <c r="W77" s="4">
        <v>1</v>
      </c>
      <c r="X77" s="4">
        <v>1</v>
      </c>
      <c r="Y77" s="4">
        <v>1</v>
      </c>
      <c r="Z77" s="4">
        <v>1</v>
      </c>
      <c r="AA77" s="4">
        <v>1</v>
      </c>
      <c r="AB77" s="4">
        <v>1</v>
      </c>
      <c r="AC77" s="4">
        <v>1</v>
      </c>
      <c r="AD77" s="4">
        <v>1</v>
      </c>
      <c r="AE77" s="4">
        <v>1</v>
      </c>
      <c r="AF77" s="4">
        <v>1</v>
      </c>
    </row>
    <row r="78" spans="2:32" outlineLevel="1" x14ac:dyDescent="0.45">
      <c r="B78" s="57">
        <f t="shared" si="3"/>
        <v>27</v>
      </c>
      <c r="I78" s="1"/>
      <c r="J78" s="1"/>
      <c r="K78" s="1"/>
      <c r="L78" s="1"/>
      <c r="M78" s="1"/>
      <c r="N78" s="1"/>
      <c r="O78" s="1"/>
      <c r="P78" s="1"/>
      <c r="Q78" s="1"/>
      <c r="R78" s="1"/>
      <c r="S78" s="1"/>
      <c r="T78" s="1"/>
      <c r="U78" s="4">
        <v>1</v>
      </c>
      <c r="V78" s="4">
        <v>1</v>
      </c>
      <c r="W78" s="4">
        <v>1</v>
      </c>
      <c r="X78" s="4">
        <v>1</v>
      </c>
      <c r="Y78" s="4">
        <v>1</v>
      </c>
      <c r="Z78" s="4">
        <v>1</v>
      </c>
      <c r="AA78" s="4">
        <v>1</v>
      </c>
      <c r="AB78" s="4">
        <v>1</v>
      </c>
      <c r="AC78" s="4">
        <v>1</v>
      </c>
      <c r="AD78" s="4">
        <v>1</v>
      </c>
      <c r="AE78" s="4">
        <v>1</v>
      </c>
      <c r="AF78" s="4">
        <v>1</v>
      </c>
    </row>
    <row r="79" spans="2:32" outlineLevel="1" x14ac:dyDescent="0.45">
      <c r="B79" s="57">
        <f t="shared" si="3"/>
        <v>28</v>
      </c>
      <c r="I79" s="1"/>
      <c r="J79" s="1"/>
      <c r="K79" s="1"/>
      <c r="L79" s="1"/>
      <c r="M79" s="1"/>
      <c r="N79" s="1"/>
      <c r="O79" s="1"/>
      <c r="P79" s="1"/>
      <c r="Q79" s="1"/>
      <c r="R79" s="1"/>
      <c r="S79" s="1"/>
      <c r="T79" s="1"/>
      <c r="U79" s="4">
        <v>1</v>
      </c>
      <c r="V79" s="4">
        <v>1</v>
      </c>
      <c r="W79" s="4">
        <v>1</v>
      </c>
      <c r="X79" s="4">
        <v>1</v>
      </c>
      <c r="Y79" s="4">
        <v>1</v>
      </c>
      <c r="Z79" s="4">
        <v>1</v>
      </c>
      <c r="AA79" s="4">
        <v>1</v>
      </c>
      <c r="AB79" s="4">
        <v>1</v>
      </c>
      <c r="AC79" s="4">
        <v>1</v>
      </c>
      <c r="AD79" s="4">
        <v>1</v>
      </c>
      <c r="AE79" s="4">
        <v>1</v>
      </c>
      <c r="AF79" s="4">
        <v>1</v>
      </c>
    </row>
    <row r="80" spans="2:32" outlineLevel="1" x14ac:dyDescent="0.45">
      <c r="B80" s="57">
        <f t="shared" si="3"/>
        <v>29</v>
      </c>
      <c r="I80" s="1"/>
      <c r="J80" s="1"/>
      <c r="K80" s="1"/>
      <c r="L80" s="1"/>
      <c r="M80" s="1"/>
      <c r="N80" s="1"/>
      <c r="O80" s="1"/>
      <c r="P80" s="1"/>
      <c r="Q80" s="1"/>
      <c r="R80" s="1"/>
      <c r="S80" s="1"/>
      <c r="T80" s="1"/>
      <c r="U80" s="4">
        <v>1</v>
      </c>
      <c r="V80" s="4">
        <v>1</v>
      </c>
      <c r="W80" s="4">
        <v>1</v>
      </c>
      <c r="X80" s="4">
        <v>1</v>
      </c>
      <c r="Y80" s="4">
        <v>1</v>
      </c>
      <c r="Z80" s="4">
        <v>1</v>
      </c>
      <c r="AA80" s="4">
        <v>1</v>
      </c>
      <c r="AB80" s="4">
        <v>1</v>
      </c>
      <c r="AC80" s="4">
        <v>1</v>
      </c>
      <c r="AD80" s="4">
        <v>1</v>
      </c>
      <c r="AE80" s="4">
        <v>1</v>
      </c>
      <c r="AF80" s="4">
        <v>1</v>
      </c>
    </row>
    <row r="81" spans="2:32" outlineLevel="1" x14ac:dyDescent="0.45">
      <c r="B81" s="57">
        <f t="shared" si="3"/>
        <v>30</v>
      </c>
      <c r="I81" s="1"/>
      <c r="J81" s="1"/>
      <c r="K81" s="1"/>
      <c r="L81" s="1"/>
      <c r="M81" s="1"/>
      <c r="N81" s="1"/>
      <c r="O81" s="1"/>
      <c r="P81" s="1"/>
      <c r="Q81" s="1"/>
      <c r="R81" s="1"/>
      <c r="S81" s="1"/>
      <c r="T81" s="1"/>
      <c r="U81" s="4">
        <v>1</v>
      </c>
      <c r="V81" s="4">
        <v>1</v>
      </c>
      <c r="W81" s="4">
        <v>1</v>
      </c>
      <c r="X81" s="4">
        <v>1</v>
      </c>
      <c r="Y81" s="4">
        <v>1</v>
      </c>
      <c r="Z81" s="4">
        <v>1</v>
      </c>
      <c r="AA81" s="4">
        <v>1</v>
      </c>
      <c r="AB81" s="4">
        <v>1</v>
      </c>
      <c r="AC81" s="4">
        <v>1</v>
      </c>
      <c r="AD81" s="4">
        <v>1</v>
      </c>
      <c r="AE81" s="4">
        <v>1</v>
      </c>
      <c r="AF81" s="4">
        <v>1</v>
      </c>
    </row>
    <row r="82" spans="2:32" outlineLevel="1" x14ac:dyDescent="0.45">
      <c r="B82" s="57">
        <f t="shared" si="3"/>
        <v>31</v>
      </c>
      <c r="I82" s="1"/>
      <c r="J82" s="1"/>
      <c r="K82" s="1"/>
      <c r="L82" s="1"/>
      <c r="M82" s="1"/>
      <c r="N82" s="1"/>
      <c r="O82" s="1"/>
      <c r="P82" s="1"/>
      <c r="Q82" s="1"/>
      <c r="R82" s="1"/>
      <c r="S82" s="1"/>
      <c r="T82" s="1"/>
      <c r="U82" s="4">
        <v>1</v>
      </c>
      <c r="V82" s="4">
        <v>1</v>
      </c>
      <c r="W82" s="4">
        <v>1</v>
      </c>
      <c r="X82" s="4">
        <v>1</v>
      </c>
      <c r="Y82" s="4">
        <v>1</v>
      </c>
      <c r="Z82" s="4">
        <v>1</v>
      </c>
      <c r="AA82" s="4">
        <v>1</v>
      </c>
      <c r="AB82" s="4">
        <v>1</v>
      </c>
      <c r="AC82" s="4">
        <v>1</v>
      </c>
      <c r="AD82" s="4">
        <v>1</v>
      </c>
      <c r="AE82" s="4">
        <v>1</v>
      </c>
      <c r="AF82" s="4">
        <v>1</v>
      </c>
    </row>
    <row r="83" spans="2:32" outlineLevel="1" x14ac:dyDescent="0.45">
      <c r="B83" s="57">
        <f t="shared" si="3"/>
        <v>32</v>
      </c>
      <c r="I83" s="1"/>
      <c r="J83" s="1"/>
      <c r="K83" s="1"/>
      <c r="L83" s="1"/>
      <c r="M83" s="1"/>
      <c r="N83" s="1"/>
      <c r="O83" s="1"/>
      <c r="P83" s="1"/>
      <c r="Q83" s="1"/>
      <c r="R83" s="1"/>
      <c r="S83" s="1"/>
      <c r="T83" s="1"/>
      <c r="U83" s="4">
        <v>1</v>
      </c>
      <c r="V83" s="4">
        <v>1</v>
      </c>
      <c r="W83" s="4">
        <v>1</v>
      </c>
      <c r="X83" s="4">
        <v>1</v>
      </c>
      <c r="Y83" s="4">
        <v>1</v>
      </c>
      <c r="Z83" s="4">
        <v>1</v>
      </c>
      <c r="AA83" s="4">
        <v>1</v>
      </c>
      <c r="AB83" s="4">
        <v>1</v>
      </c>
      <c r="AC83" s="4">
        <v>1</v>
      </c>
      <c r="AD83" s="4">
        <v>1</v>
      </c>
      <c r="AE83" s="4">
        <v>1</v>
      </c>
      <c r="AF83" s="4">
        <v>1</v>
      </c>
    </row>
    <row r="84" spans="2:32" outlineLevel="1" x14ac:dyDescent="0.45">
      <c r="B84" s="57">
        <f t="shared" si="3"/>
        <v>33</v>
      </c>
      <c r="I84" s="1"/>
      <c r="J84" s="1"/>
      <c r="K84" s="1"/>
      <c r="L84" s="1"/>
      <c r="M84" s="1"/>
      <c r="N84" s="1"/>
      <c r="O84" s="1"/>
      <c r="P84" s="1"/>
      <c r="Q84" s="1"/>
      <c r="R84" s="1"/>
      <c r="S84" s="1"/>
      <c r="T84" s="1"/>
      <c r="U84" s="4">
        <v>1</v>
      </c>
      <c r="V84" s="4">
        <v>1</v>
      </c>
      <c r="W84" s="4">
        <v>1</v>
      </c>
      <c r="X84" s="4">
        <v>1</v>
      </c>
      <c r="Y84" s="4">
        <v>1</v>
      </c>
      <c r="Z84" s="4">
        <v>1</v>
      </c>
      <c r="AA84" s="4">
        <v>1</v>
      </c>
      <c r="AB84" s="4">
        <v>1</v>
      </c>
      <c r="AC84" s="4">
        <v>1</v>
      </c>
      <c r="AD84" s="4">
        <v>1</v>
      </c>
      <c r="AE84" s="4">
        <v>1</v>
      </c>
      <c r="AF84" s="4">
        <v>1</v>
      </c>
    </row>
    <row r="85" spans="2:32" outlineLevel="1" x14ac:dyDescent="0.45">
      <c r="B85" s="57">
        <f t="shared" si="3"/>
        <v>34</v>
      </c>
      <c r="I85" s="1"/>
      <c r="J85" s="1"/>
      <c r="K85" s="1"/>
      <c r="L85" s="1"/>
      <c r="M85" s="1"/>
      <c r="N85" s="1"/>
      <c r="O85" s="1"/>
      <c r="P85" s="1"/>
      <c r="Q85" s="1"/>
      <c r="R85" s="1"/>
      <c r="S85" s="1"/>
      <c r="T85" s="1"/>
      <c r="U85" s="4">
        <v>1</v>
      </c>
      <c r="V85" s="4">
        <v>1</v>
      </c>
      <c r="W85" s="4">
        <v>1</v>
      </c>
      <c r="X85" s="4">
        <v>1</v>
      </c>
      <c r="Y85" s="4">
        <v>1</v>
      </c>
      <c r="Z85" s="4">
        <v>1</v>
      </c>
      <c r="AA85" s="4">
        <v>1</v>
      </c>
      <c r="AB85" s="4">
        <v>1</v>
      </c>
      <c r="AC85" s="4">
        <v>1</v>
      </c>
      <c r="AD85" s="4">
        <v>1</v>
      </c>
      <c r="AE85" s="4">
        <v>1</v>
      </c>
      <c r="AF85" s="4">
        <v>1</v>
      </c>
    </row>
    <row r="86" spans="2:32" outlineLevel="1" x14ac:dyDescent="0.45">
      <c r="B86" s="57">
        <f t="shared" si="3"/>
        <v>35</v>
      </c>
      <c r="I86" s="1"/>
      <c r="J86" s="1"/>
      <c r="K86" s="1"/>
      <c r="L86" s="1"/>
      <c r="M86" s="1"/>
      <c r="N86" s="1"/>
      <c r="O86" s="1"/>
      <c r="P86" s="1"/>
      <c r="Q86" s="1"/>
      <c r="R86" s="1"/>
      <c r="S86" s="1"/>
      <c r="T86" s="1"/>
      <c r="U86" s="4">
        <v>1</v>
      </c>
      <c r="V86" s="4">
        <v>1</v>
      </c>
      <c r="W86" s="4">
        <v>1</v>
      </c>
      <c r="X86" s="4">
        <v>1</v>
      </c>
      <c r="Y86" s="4">
        <v>1</v>
      </c>
      <c r="Z86" s="4">
        <v>1</v>
      </c>
      <c r="AA86" s="4">
        <v>1</v>
      </c>
      <c r="AB86" s="4">
        <v>1</v>
      </c>
      <c r="AC86" s="4">
        <v>1</v>
      </c>
      <c r="AD86" s="4">
        <v>1</v>
      </c>
      <c r="AE86" s="4">
        <v>1</v>
      </c>
      <c r="AF86" s="4">
        <v>1</v>
      </c>
    </row>
    <row r="87" spans="2:32" outlineLevel="1" x14ac:dyDescent="0.45">
      <c r="B87" s="57">
        <f t="shared" si="3"/>
        <v>36</v>
      </c>
      <c r="I87" s="1"/>
      <c r="J87" s="1"/>
      <c r="K87" s="1"/>
      <c r="L87" s="1"/>
      <c r="M87" s="1"/>
      <c r="N87" s="1"/>
      <c r="O87" s="1"/>
      <c r="P87" s="1"/>
      <c r="Q87" s="1"/>
      <c r="R87" s="1"/>
      <c r="S87" s="1"/>
      <c r="T87" s="1"/>
      <c r="U87" s="4">
        <v>1</v>
      </c>
      <c r="V87" s="4">
        <v>1</v>
      </c>
      <c r="W87" s="4">
        <v>1</v>
      </c>
      <c r="X87" s="4">
        <v>1</v>
      </c>
      <c r="Y87" s="4">
        <v>1</v>
      </c>
      <c r="Z87" s="4">
        <v>1</v>
      </c>
      <c r="AA87" s="4">
        <v>1</v>
      </c>
      <c r="AB87" s="4">
        <v>1</v>
      </c>
      <c r="AC87" s="4">
        <v>1</v>
      </c>
      <c r="AD87" s="4">
        <v>1</v>
      </c>
      <c r="AE87" s="4">
        <v>1</v>
      </c>
      <c r="AF87" s="4">
        <v>1</v>
      </c>
    </row>
    <row r="88" spans="2:32" outlineLevel="1" x14ac:dyDescent="0.45">
      <c r="B88" s="57">
        <f t="shared" si="3"/>
        <v>37</v>
      </c>
      <c r="I88" s="1"/>
      <c r="J88" s="1"/>
      <c r="K88" s="1"/>
      <c r="L88" s="1"/>
      <c r="M88" s="1"/>
      <c r="N88" s="1"/>
      <c r="O88" s="1"/>
      <c r="P88" s="1"/>
      <c r="Q88" s="1"/>
      <c r="R88" s="1"/>
      <c r="S88" s="1"/>
      <c r="T88" s="1"/>
      <c r="U88" s="4">
        <v>1</v>
      </c>
      <c r="V88" s="4">
        <v>1</v>
      </c>
      <c r="W88" s="4">
        <v>1</v>
      </c>
      <c r="X88" s="4">
        <v>1</v>
      </c>
      <c r="Y88" s="4">
        <v>1</v>
      </c>
      <c r="Z88" s="4">
        <v>1</v>
      </c>
      <c r="AA88" s="4">
        <v>1</v>
      </c>
      <c r="AB88" s="4">
        <v>1</v>
      </c>
      <c r="AC88" s="4">
        <v>1</v>
      </c>
      <c r="AD88" s="4">
        <v>1</v>
      </c>
      <c r="AE88" s="4">
        <v>1</v>
      </c>
      <c r="AF88" s="4">
        <v>1</v>
      </c>
    </row>
    <row r="89" spans="2:32" outlineLevel="1" x14ac:dyDescent="0.45">
      <c r="B89" s="57">
        <f t="shared" si="3"/>
        <v>38</v>
      </c>
      <c r="I89" s="1"/>
      <c r="J89" s="1"/>
      <c r="K89" s="1"/>
      <c r="L89" s="1"/>
      <c r="M89" s="1"/>
      <c r="N89" s="1"/>
      <c r="O89" s="1"/>
      <c r="P89" s="1"/>
      <c r="Q89" s="1"/>
      <c r="R89" s="1"/>
      <c r="S89" s="1"/>
      <c r="T89" s="1"/>
      <c r="U89" s="4">
        <v>1</v>
      </c>
      <c r="V89" s="4">
        <v>1</v>
      </c>
      <c r="W89" s="4">
        <v>1</v>
      </c>
      <c r="X89" s="4">
        <v>1</v>
      </c>
      <c r="Y89" s="4">
        <v>1</v>
      </c>
      <c r="Z89" s="4">
        <v>1</v>
      </c>
      <c r="AA89" s="4">
        <v>1</v>
      </c>
      <c r="AB89" s="4">
        <v>1</v>
      </c>
      <c r="AC89" s="4">
        <v>1</v>
      </c>
      <c r="AD89" s="4">
        <v>1</v>
      </c>
      <c r="AE89" s="4">
        <v>1</v>
      </c>
      <c r="AF89" s="4">
        <v>1</v>
      </c>
    </row>
    <row r="90" spans="2:32" outlineLevel="1" x14ac:dyDescent="0.45">
      <c r="B90" s="57">
        <f t="shared" si="3"/>
        <v>39</v>
      </c>
      <c r="I90" s="1"/>
      <c r="J90" s="1"/>
      <c r="K90" s="1"/>
      <c r="L90" s="1"/>
      <c r="M90" s="1"/>
      <c r="N90" s="1"/>
      <c r="O90" s="1"/>
      <c r="P90" s="1"/>
      <c r="Q90" s="1"/>
      <c r="R90" s="1"/>
      <c r="S90" s="1"/>
      <c r="T90" s="1"/>
      <c r="U90" s="4">
        <v>1</v>
      </c>
      <c r="V90" s="4">
        <v>1</v>
      </c>
      <c r="W90" s="4">
        <v>1</v>
      </c>
      <c r="X90" s="4">
        <v>1</v>
      </c>
      <c r="Y90" s="4">
        <v>1</v>
      </c>
      <c r="Z90" s="4">
        <v>1</v>
      </c>
      <c r="AA90" s="4">
        <v>1</v>
      </c>
      <c r="AB90" s="4">
        <v>1</v>
      </c>
      <c r="AC90" s="4">
        <v>1</v>
      </c>
      <c r="AD90" s="4">
        <v>1</v>
      </c>
      <c r="AE90" s="4">
        <v>1</v>
      </c>
      <c r="AF90" s="4">
        <v>1</v>
      </c>
    </row>
    <row r="91" spans="2:32" outlineLevel="1" x14ac:dyDescent="0.45">
      <c r="B91" s="57">
        <f t="shared" si="3"/>
        <v>40</v>
      </c>
      <c r="I91" s="1"/>
      <c r="J91" s="1"/>
      <c r="K91" s="1"/>
      <c r="L91" s="1"/>
      <c r="M91" s="1"/>
      <c r="N91" s="1"/>
      <c r="O91" s="1"/>
      <c r="P91" s="1"/>
      <c r="Q91" s="1"/>
      <c r="R91" s="1"/>
      <c r="S91" s="1"/>
      <c r="T91" s="1"/>
      <c r="U91" s="4">
        <v>1</v>
      </c>
      <c r="V91" s="4">
        <v>1</v>
      </c>
      <c r="W91" s="4">
        <v>1</v>
      </c>
      <c r="X91" s="4">
        <v>1</v>
      </c>
      <c r="Y91" s="4">
        <v>1</v>
      </c>
      <c r="Z91" s="4">
        <v>1</v>
      </c>
      <c r="AA91" s="4">
        <v>1</v>
      </c>
      <c r="AB91" s="4">
        <v>1</v>
      </c>
      <c r="AC91" s="4">
        <v>1</v>
      </c>
      <c r="AD91" s="4">
        <v>1</v>
      </c>
      <c r="AE91" s="4">
        <v>1</v>
      </c>
      <c r="AF91" s="4">
        <v>1</v>
      </c>
    </row>
    <row r="92" spans="2:32" s="27" customFormat="1" x14ac:dyDescent="0.45">
      <c r="B92" s="104"/>
      <c r="U92" s="99"/>
      <c r="V92" s="99"/>
      <c r="W92" s="99"/>
      <c r="X92" s="99"/>
      <c r="Y92" s="99"/>
      <c r="Z92" s="99"/>
      <c r="AA92" s="99"/>
      <c r="AB92" s="99"/>
      <c r="AC92" s="99"/>
      <c r="AD92" s="99"/>
      <c r="AE92" s="99"/>
      <c r="AF92" s="99"/>
    </row>
    <row r="93" spans="2:32" outlineLevel="1" x14ac:dyDescent="0.45">
      <c r="B93" s="41" t="s">
        <v>110</v>
      </c>
      <c r="D93" s="40"/>
      <c r="E93" s="40"/>
      <c r="F93" s="40"/>
      <c r="G93" s="40"/>
    </row>
    <row r="94" spans="2:32" outlineLevel="1" x14ac:dyDescent="0.45">
      <c r="B94" s="55">
        <v>1</v>
      </c>
      <c r="I94" s="1"/>
      <c r="J94" s="1"/>
      <c r="K94" s="1"/>
      <c r="L94" s="1"/>
      <c r="M94" s="1"/>
      <c r="N94" s="1"/>
      <c r="O94" s="1"/>
      <c r="P94" s="1"/>
      <c r="Q94" s="1"/>
      <c r="R94" s="1"/>
      <c r="S94" s="1"/>
      <c r="T94" s="1"/>
      <c r="U94" s="26">
        <f t="shared" ref="U94:AF94" si="4">U10*U52</f>
        <v>10000</v>
      </c>
      <c r="V94" s="26">
        <f t="shared" si="4"/>
        <v>10000</v>
      </c>
      <c r="W94" s="26">
        <f t="shared" si="4"/>
        <v>10000</v>
      </c>
      <c r="X94" s="26">
        <f t="shared" si="4"/>
        <v>10000</v>
      </c>
      <c r="Y94" s="26">
        <f t="shared" si="4"/>
        <v>10000</v>
      </c>
      <c r="Z94" s="26">
        <f t="shared" si="4"/>
        <v>10000</v>
      </c>
      <c r="AA94" s="26">
        <f t="shared" si="4"/>
        <v>10000</v>
      </c>
      <c r="AB94" s="26">
        <f t="shared" si="4"/>
        <v>10000</v>
      </c>
      <c r="AC94" s="26">
        <f t="shared" si="4"/>
        <v>10000</v>
      </c>
      <c r="AD94" s="26">
        <f t="shared" si="4"/>
        <v>10000</v>
      </c>
      <c r="AE94" s="26">
        <f t="shared" si="4"/>
        <v>10000</v>
      </c>
      <c r="AF94" s="26">
        <f t="shared" si="4"/>
        <v>10000</v>
      </c>
    </row>
    <row r="95" spans="2:32" outlineLevel="1" x14ac:dyDescent="0.45">
      <c r="B95" s="55">
        <f>+B94+1</f>
        <v>2</v>
      </c>
      <c r="I95" s="1"/>
      <c r="J95" s="1"/>
      <c r="K95" s="1"/>
      <c r="L95" s="1"/>
      <c r="M95" s="1"/>
      <c r="N95" s="1"/>
      <c r="O95" s="1"/>
      <c r="P95" s="1"/>
      <c r="Q95" s="1"/>
      <c r="R95" s="1"/>
      <c r="S95" s="1"/>
      <c r="T95" s="1"/>
      <c r="U95" s="26">
        <f t="shared" ref="U95:AF133" si="5">U11*U53</f>
        <v>8500</v>
      </c>
      <c r="V95" s="26">
        <f t="shared" si="5"/>
        <v>8500</v>
      </c>
      <c r="W95" s="26">
        <f t="shared" si="5"/>
        <v>8500</v>
      </c>
      <c r="X95" s="26">
        <f t="shared" si="5"/>
        <v>8500</v>
      </c>
      <c r="Y95" s="26">
        <f t="shared" si="5"/>
        <v>8500</v>
      </c>
      <c r="Z95" s="26">
        <f t="shared" si="5"/>
        <v>8500</v>
      </c>
      <c r="AA95" s="26">
        <f t="shared" si="5"/>
        <v>8500</v>
      </c>
      <c r="AB95" s="26">
        <f t="shared" si="5"/>
        <v>8500</v>
      </c>
      <c r="AC95" s="26">
        <f t="shared" si="5"/>
        <v>8500</v>
      </c>
      <c r="AD95" s="26">
        <f t="shared" si="5"/>
        <v>8500</v>
      </c>
      <c r="AE95" s="26">
        <f t="shared" si="5"/>
        <v>8500</v>
      </c>
      <c r="AF95" s="26">
        <f t="shared" si="5"/>
        <v>8500</v>
      </c>
    </row>
    <row r="96" spans="2:32" outlineLevel="1" x14ac:dyDescent="0.45">
      <c r="B96" s="55">
        <f t="shared" ref="B96:B133" si="6">+B95+1</f>
        <v>3</v>
      </c>
      <c r="I96" s="1"/>
      <c r="J96" s="1"/>
      <c r="K96" s="1"/>
      <c r="L96" s="1"/>
      <c r="M96" s="1"/>
      <c r="N96" s="1"/>
      <c r="O96" s="1"/>
      <c r="P96" s="1"/>
      <c r="Q96" s="1"/>
      <c r="R96" s="1"/>
      <c r="S96" s="1"/>
      <c r="T96" s="1"/>
      <c r="U96" s="26">
        <f t="shared" si="5"/>
        <v>8500</v>
      </c>
      <c r="V96" s="26">
        <f t="shared" si="5"/>
        <v>8500</v>
      </c>
      <c r="W96" s="26">
        <f t="shared" si="5"/>
        <v>8500</v>
      </c>
      <c r="X96" s="26">
        <f t="shared" si="5"/>
        <v>8500</v>
      </c>
      <c r="Y96" s="26">
        <f t="shared" si="5"/>
        <v>8500</v>
      </c>
      <c r="Z96" s="26">
        <f t="shared" si="5"/>
        <v>8500</v>
      </c>
      <c r="AA96" s="26">
        <f t="shared" si="5"/>
        <v>8500</v>
      </c>
      <c r="AB96" s="26">
        <f t="shared" si="5"/>
        <v>8500</v>
      </c>
      <c r="AC96" s="26">
        <f t="shared" si="5"/>
        <v>8500</v>
      </c>
      <c r="AD96" s="26">
        <f t="shared" si="5"/>
        <v>8500</v>
      </c>
      <c r="AE96" s="26">
        <f t="shared" si="5"/>
        <v>8500</v>
      </c>
      <c r="AF96" s="26">
        <f t="shared" si="5"/>
        <v>8500</v>
      </c>
    </row>
    <row r="97" spans="2:32" outlineLevel="1" x14ac:dyDescent="0.45">
      <c r="B97" s="55">
        <f t="shared" si="6"/>
        <v>4</v>
      </c>
      <c r="I97" s="1"/>
      <c r="J97" s="1"/>
      <c r="K97" s="1"/>
      <c r="L97" s="1"/>
      <c r="M97" s="1"/>
      <c r="N97" s="1"/>
      <c r="O97" s="1"/>
      <c r="P97" s="1"/>
      <c r="Q97" s="1"/>
      <c r="R97" s="1"/>
      <c r="S97" s="1"/>
      <c r="T97" s="1"/>
      <c r="U97" s="26">
        <f t="shared" si="5"/>
        <v>8500</v>
      </c>
      <c r="V97" s="26">
        <f t="shared" si="5"/>
        <v>8500</v>
      </c>
      <c r="W97" s="26">
        <f t="shared" si="5"/>
        <v>8500</v>
      </c>
      <c r="X97" s="26">
        <f t="shared" si="5"/>
        <v>8500</v>
      </c>
      <c r="Y97" s="26">
        <f t="shared" si="5"/>
        <v>8500</v>
      </c>
      <c r="Z97" s="26">
        <f t="shared" si="5"/>
        <v>8500</v>
      </c>
      <c r="AA97" s="26">
        <f t="shared" si="5"/>
        <v>8500</v>
      </c>
      <c r="AB97" s="26">
        <f t="shared" si="5"/>
        <v>8500</v>
      </c>
      <c r="AC97" s="26">
        <f t="shared" si="5"/>
        <v>8500</v>
      </c>
      <c r="AD97" s="26">
        <f t="shared" si="5"/>
        <v>8500</v>
      </c>
      <c r="AE97" s="26">
        <f t="shared" si="5"/>
        <v>8500</v>
      </c>
      <c r="AF97" s="26">
        <f t="shared" si="5"/>
        <v>8500</v>
      </c>
    </row>
    <row r="98" spans="2:32" outlineLevel="1" x14ac:dyDescent="0.45">
      <c r="B98" s="55">
        <f t="shared" si="6"/>
        <v>5</v>
      </c>
      <c r="I98" s="1"/>
      <c r="J98" s="1"/>
      <c r="K98" s="1"/>
      <c r="L98" s="1"/>
      <c r="M98" s="1"/>
      <c r="N98" s="1"/>
      <c r="O98" s="1"/>
      <c r="P98" s="1"/>
      <c r="Q98" s="1"/>
      <c r="R98" s="1"/>
      <c r="S98" s="1"/>
      <c r="T98" s="1"/>
      <c r="U98" s="26">
        <f t="shared" si="5"/>
        <v>5000</v>
      </c>
      <c r="V98" s="26">
        <f t="shared" si="5"/>
        <v>5000</v>
      </c>
      <c r="W98" s="26">
        <f t="shared" si="5"/>
        <v>5000</v>
      </c>
      <c r="X98" s="26">
        <f t="shared" si="5"/>
        <v>5000</v>
      </c>
      <c r="Y98" s="26">
        <f t="shared" si="5"/>
        <v>5000</v>
      </c>
      <c r="Z98" s="26">
        <f t="shared" si="5"/>
        <v>5000</v>
      </c>
      <c r="AA98" s="26">
        <f t="shared" si="5"/>
        <v>5000</v>
      </c>
      <c r="AB98" s="26">
        <f t="shared" si="5"/>
        <v>5000</v>
      </c>
      <c r="AC98" s="26">
        <f t="shared" si="5"/>
        <v>5000</v>
      </c>
      <c r="AD98" s="26">
        <f t="shared" si="5"/>
        <v>5000</v>
      </c>
      <c r="AE98" s="26">
        <f t="shared" si="5"/>
        <v>5000</v>
      </c>
      <c r="AF98" s="26">
        <f t="shared" si="5"/>
        <v>5000</v>
      </c>
    </row>
    <row r="99" spans="2:32" outlineLevel="1" x14ac:dyDescent="0.45">
      <c r="B99" s="55">
        <f t="shared" si="6"/>
        <v>6</v>
      </c>
      <c r="I99" s="1"/>
      <c r="J99" s="1"/>
      <c r="K99" s="1"/>
      <c r="L99" s="1"/>
      <c r="M99" s="1"/>
      <c r="N99" s="1"/>
      <c r="O99" s="1"/>
      <c r="P99" s="1"/>
      <c r="Q99" s="1"/>
      <c r="R99" s="1"/>
      <c r="S99" s="1"/>
      <c r="T99" s="1"/>
      <c r="U99" s="26">
        <f t="shared" si="5"/>
        <v>5000</v>
      </c>
      <c r="V99" s="26">
        <f t="shared" si="5"/>
        <v>5000</v>
      </c>
      <c r="W99" s="26">
        <f t="shared" si="5"/>
        <v>5000</v>
      </c>
      <c r="X99" s="26">
        <f t="shared" si="5"/>
        <v>5000</v>
      </c>
      <c r="Y99" s="26">
        <f t="shared" si="5"/>
        <v>5000</v>
      </c>
      <c r="Z99" s="26">
        <f t="shared" si="5"/>
        <v>5000</v>
      </c>
      <c r="AA99" s="26">
        <f t="shared" si="5"/>
        <v>5000</v>
      </c>
      <c r="AB99" s="26">
        <f t="shared" si="5"/>
        <v>5000</v>
      </c>
      <c r="AC99" s="26">
        <f t="shared" si="5"/>
        <v>5000</v>
      </c>
      <c r="AD99" s="26">
        <f t="shared" si="5"/>
        <v>5000</v>
      </c>
      <c r="AE99" s="26">
        <f t="shared" si="5"/>
        <v>5000</v>
      </c>
      <c r="AF99" s="26">
        <f t="shared" si="5"/>
        <v>5000</v>
      </c>
    </row>
    <row r="100" spans="2:32" outlineLevel="1" x14ac:dyDescent="0.45">
      <c r="B100" s="55">
        <f t="shared" si="6"/>
        <v>7</v>
      </c>
      <c r="I100" s="1"/>
      <c r="J100" s="1"/>
      <c r="K100" s="1"/>
      <c r="L100" s="1"/>
      <c r="M100" s="1"/>
      <c r="N100" s="1"/>
      <c r="O100" s="1"/>
      <c r="P100" s="1"/>
      <c r="Q100" s="1"/>
      <c r="R100" s="1"/>
      <c r="S100" s="1"/>
      <c r="T100" s="1"/>
      <c r="U100" s="26">
        <f t="shared" si="5"/>
        <v>5000</v>
      </c>
      <c r="V100" s="26">
        <f t="shared" si="5"/>
        <v>5000</v>
      </c>
      <c r="W100" s="26">
        <f t="shared" si="5"/>
        <v>5000</v>
      </c>
      <c r="X100" s="26">
        <f t="shared" si="5"/>
        <v>5000</v>
      </c>
      <c r="Y100" s="26">
        <f t="shared" si="5"/>
        <v>5000</v>
      </c>
      <c r="Z100" s="26">
        <f t="shared" si="5"/>
        <v>5000</v>
      </c>
      <c r="AA100" s="26">
        <f t="shared" si="5"/>
        <v>5000</v>
      </c>
      <c r="AB100" s="26">
        <f t="shared" si="5"/>
        <v>5000</v>
      </c>
      <c r="AC100" s="26">
        <f t="shared" si="5"/>
        <v>5000</v>
      </c>
      <c r="AD100" s="26">
        <f t="shared" si="5"/>
        <v>5000</v>
      </c>
      <c r="AE100" s="26">
        <f t="shared" si="5"/>
        <v>5000</v>
      </c>
      <c r="AF100" s="26">
        <f t="shared" si="5"/>
        <v>5000</v>
      </c>
    </row>
    <row r="101" spans="2:32" outlineLevel="1" x14ac:dyDescent="0.45">
      <c r="B101" s="55">
        <f t="shared" si="6"/>
        <v>8</v>
      </c>
      <c r="I101" s="1"/>
      <c r="J101" s="1"/>
      <c r="K101" s="1"/>
      <c r="L101" s="1"/>
      <c r="M101" s="1"/>
      <c r="N101" s="1"/>
      <c r="O101" s="1"/>
      <c r="P101" s="1"/>
      <c r="Q101" s="1"/>
      <c r="R101" s="1"/>
      <c r="S101" s="1"/>
      <c r="T101" s="1"/>
      <c r="U101" s="26">
        <f t="shared" si="5"/>
        <v>5000</v>
      </c>
      <c r="V101" s="26">
        <f t="shared" si="5"/>
        <v>5000</v>
      </c>
      <c r="W101" s="26">
        <f t="shared" si="5"/>
        <v>5000</v>
      </c>
      <c r="X101" s="26">
        <f t="shared" si="5"/>
        <v>5000</v>
      </c>
      <c r="Y101" s="26">
        <f t="shared" si="5"/>
        <v>5000</v>
      </c>
      <c r="Z101" s="26">
        <f t="shared" si="5"/>
        <v>5000</v>
      </c>
      <c r="AA101" s="26">
        <f t="shared" si="5"/>
        <v>5000</v>
      </c>
      <c r="AB101" s="26">
        <f t="shared" si="5"/>
        <v>5000</v>
      </c>
      <c r="AC101" s="26">
        <f t="shared" si="5"/>
        <v>5000</v>
      </c>
      <c r="AD101" s="26">
        <f t="shared" si="5"/>
        <v>5000</v>
      </c>
      <c r="AE101" s="26">
        <f t="shared" si="5"/>
        <v>5000</v>
      </c>
      <c r="AF101" s="26">
        <f t="shared" si="5"/>
        <v>5000</v>
      </c>
    </row>
    <row r="102" spans="2:32" outlineLevel="1" x14ac:dyDescent="0.45">
      <c r="B102" s="55">
        <f t="shared" si="6"/>
        <v>9</v>
      </c>
      <c r="I102" s="1"/>
      <c r="J102" s="1"/>
      <c r="K102" s="1"/>
      <c r="L102" s="1"/>
      <c r="M102" s="1"/>
      <c r="N102" s="1"/>
      <c r="O102" s="1"/>
      <c r="P102" s="1"/>
      <c r="Q102" s="1"/>
      <c r="R102" s="1"/>
      <c r="S102" s="1"/>
      <c r="T102" s="1"/>
      <c r="U102" s="26">
        <f t="shared" si="5"/>
        <v>5000</v>
      </c>
      <c r="V102" s="26">
        <f t="shared" si="5"/>
        <v>5000</v>
      </c>
      <c r="W102" s="26">
        <f t="shared" si="5"/>
        <v>5000</v>
      </c>
      <c r="X102" s="26">
        <f t="shared" si="5"/>
        <v>5000</v>
      </c>
      <c r="Y102" s="26">
        <f t="shared" si="5"/>
        <v>5000</v>
      </c>
      <c r="Z102" s="26">
        <f t="shared" si="5"/>
        <v>5000</v>
      </c>
      <c r="AA102" s="26">
        <f t="shared" si="5"/>
        <v>5000</v>
      </c>
      <c r="AB102" s="26">
        <f t="shared" si="5"/>
        <v>5000</v>
      </c>
      <c r="AC102" s="26">
        <f t="shared" si="5"/>
        <v>5000</v>
      </c>
      <c r="AD102" s="26">
        <f t="shared" si="5"/>
        <v>5000</v>
      </c>
      <c r="AE102" s="26">
        <f t="shared" si="5"/>
        <v>5000</v>
      </c>
      <c r="AF102" s="26">
        <f t="shared" si="5"/>
        <v>5000</v>
      </c>
    </row>
    <row r="103" spans="2:32" outlineLevel="1" x14ac:dyDescent="0.45">
      <c r="B103" s="55">
        <f t="shared" si="6"/>
        <v>10</v>
      </c>
      <c r="I103" s="1"/>
      <c r="J103" s="1"/>
      <c r="K103" s="1"/>
      <c r="L103" s="1"/>
      <c r="M103" s="1"/>
      <c r="N103" s="1"/>
      <c r="O103" s="1"/>
      <c r="P103" s="1"/>
      <c r="Q103" s="1"/>
      <c r="R103" s="1"/>
      <c r="S103" s="1"/>
      <c r="T103" s="1"/>
      <c r="U103" s="26">
        <f t="shared" si="5"/>
        <v>4500</v>
      </c>
      <c r="V103" s="26">
        <f t="shared" si="5"/>
        <v>4500</v>
      </c>
      <c r="W103" s="26">
        <f t="shared" si="5"/>
        <v>4500</v>
      </c>
      <c r="X103" s="26">
        <f t="shared" si="5"/>
        <v>4500</v>
      </c>
      <c r="Y103" s="26">
        <f t="shared" si="5"/>
        <v>4500</v>
      </c>
      <c r="Z103" s="26">
        <f t="shared" si="5"/>
        <v>4500</v>
      </c>
      <c r="AA103" s="26">
        <f t="shared" si="5"/>
        <v>4500</v>
      </c>
      <c r="AB103" s="26">
        <f t="shared" si="5"/>
        <v>4500</v>
      </c>
      <c r="AC103" s="26">
        <f t="shared" si="5"/>
        <v>4500</v>
      </c>
      <c r="AD103" s="26">
        <f t="shared" si="5"/>
        <v>4500</v>
      </c>
      <c r="AE103" s="26">
        <f t="shared" si="5"/>
        <v>4500</v>
      </c>
      <c r="AF103" s="26">
        <f t="shared" si="5"/>
        <v>4500</v>
      </c>
    </row>
    <row r="104" spans="2:32" outlineLevel="1" x14ac:dyDescent="0.45">
      <c r="B104" s="55">
        <f t="shared" si="6"/>
        <v>11</v>
      </c>
      <c r="I104" s="1"/>
      <c r="J104" s="1"/>
      <c r="K104" s="1"/>
      <c r="L104" s="1"/>
      <c r="M104" s="1"/>
      <c r="N104" s="1"/>
      <c r="O104" s="1"/>
      <c r="P104" s="1"/>
      <c r="Q104" s="1"/>
      <c r="R104" s="1"/>
      <c r="S104" s="1"/>
      <c r="T104" s="1"/>
      <c r="U104" s="26">
        <f t="shared" si="5"/>
        <v>0</v>
      </c>
      <c r="V104" s="26">
        <f t="shared" si="5"/>
        <v>0</v>
      </c>
      <c r="W104" s="26">
        <f t="shared" si="5"/>
        <v>0</v>
      </c>
      <c r="X104" s="26">
        <f t="shared" si="5"/>
        <v>0</v>
      </c>
      <c r="Y104" s="26">
        <f t="shared" si="5"/>
        <v>0</v>
      </c>
      <c r="Z104" s="26">
        <f t="shared" si="5"/>
        <v>0</v>
      </c>
      <c r="AA104" s="26">
        <f t="shared" si="5"/>
        <v>0</v>
      </c>
      <c r="AB104" s="26">
        <f t="shared" si="5"/>
        <v>0</v>
      </c>
      <c r="AC104" s="26">
        <f t="shared" si="5"/>
        <v>0</v>
      </c>
      <c r="AD104" s="26">
        <f t="shared" si="5"/>
        <v>0</v>
      </c>
      <c r="AE104" s="26">
        <f t="shared" si="5"/>
        <v>0</v>
      </c>
      <c r="AF104" s="26">
        <f t="shared" si="5"/>
        <v>0</v>
      </c>
    </row>
    <row r="105" spans="2:32" outlineLevel="1" x14ac:dyDescent="0.45">
      <c r="B105" s="55">
        <f t="shared" si="6"/>
        <v>12</v>
      </c>
      <c r="I105" s="1"/>
      <c r="J105" s="1"/>
      <c r="K105" s="1"/>
      <c r="L105" s="1"/>
      <c r="M105" s="1"/>
      <c r="N105" s="1"/>
      <c r="O105" s="1"/>
      <c r="P105" s="1"/>
      <c r="Q105" s="1"/>
      <c r="R105" s="1"/>
      <c r="S105" s="1"/>
      <c r="T105" s="1"/>
      <c r="U105" s="26">
        <f t="shared" si="5"/>
        <v>0</v>
      </c>
      <c r="V105" s="26">
        <f t="shared" si="5"/>
        <v>0</v>
      </c>
      <c r="W105" s="26">
        <f t="shared" si="5"/>
        <v>0</v>
      </c>
      <c r="X105" s="26">
        <f t="shared" si="5"/>
        <v>0</v>
      </c>
      <c r="Y105" s="26">
        <f t="shared" si="5"/>
        <v>0</v>
      </c>
      <c r="Z105" s="26">
        <f t="shared" si="5"/>
        <v>0</v>
      </c>
      <c r="AA105" s="26">
        <f t="shared" si="5"/>
        <v>0</v>
      </c>
      <c r="AB105" s="26">
        <f t="shared" si="5"/>
        <v>0</v>
      </c>
      <c r="AC105" s="26">
        <f t="shared" si="5"/>
        <v>0</v>
      </c>
      <c r="AD105" s="26">
        <f t="shared" si="5"/>
        <v>0</v>
      </c>
      <c r="AE105" s="26">
        <f t="shared" si="5"/>
        <v>0</v>
      </c>
      <c r="AF105" s="26">
        <f t="shared" si="5"/>
        <v>0</v>
      </c>
    </row>
    <row r="106" spans="2:32" outlineLevel="1" x14ac:dyDescent="0.45">
      <c r="B106" s="55">
        <f t="shared" si="6"/>
        <v>13</v>
      </c>
      <c r="I106" s="1"/>
      <c r="J106" s="1"/>
      <c r="K106" s="1"/>
      <c r="L106" s="1"/>
      <c r="M106" s="1"/>
      <c r="N106" s="1"/>
      <c r="O106" s="1"/>
      <c r="P106" s="1"/>
      <c r="Q106" s="1"/>
      <c r="R106" s="1"/>
      <c r="S106" s="1"/>
      <c r="T106" s="1"/>
      <c r="U106" s="26">
        <f t="shared" si="5"/>
        <v>0</v>
      </c>
      <c r="V106" s="26">
        <f t="shared" si="5"/>
        <v>0</v>
      </c>
      <c r="W106" s="26">
        <f t="shared" si="5"/>
        <v>0</v>
      </c>
      <c r="X106" s="26">
        <f t="shared" si="5"/>
        <v>0</v>
      </c>
      <c r="Y106" s="26">
        <f t="shared" si="5"/>
        <v>0</v>
      </c>
      <c r="Z106" s="26">
        <f t="shared" si="5"/>
        <v>0</v>
      </c>
      <c r="AA106" s="26">
        <f t="shared" si="5"/>
        <v>0</v>
      </c>
      <c r="AB106" s="26">
        <f t="shared" si="5"/>
        <v>0</v>
      </c>
      <c r="AC106" s="26">
        <f t="shared" si="5"/>
        <v>0</v>
      </c>
      <c r="AD106" s="26">
        <f t="shared" si="5"/>
        <v>0</v>
      </c>
      <c r="AE106" s="26">
        <f t="shared" si="5"/>
        <v>0</v>
      </c>
      <c r="AF106" s="26">
        <f t="shared" si="5"/>
        <v>0</v>
      </c>
    </row>
    <row r="107" spans="2:32" outlineLevel="1" x14ac:dyDescent="0.45">
      <c r="B107" s="55">
        <f t="shared" si="6"/>
        <v>14</v>
      </c>
      <c r="I107" s="1"/>
      <c r="J107" s="1"/>
      <c r="K107" s="1"/>
      <c r="L107" s="1"/>
      <c r="M107" s="1"/>
      <c r="N107" s="1"/>
      <c r="O107" s="1"/>
      <c r="P107" s="1"/>
      <c r="Q107" s="1"/>
      <c r="R107" s="1"/>
      <c r="S107" s="1"/>
      <c r="T107" s="1"/>
      <c r="U107" s="26">
        <f t="shared" si="5"/>
        <v>0</v>
      </c>
      <c r="V107" s="26">
        <f t="shared" si="5"/>
        <v>0</v>
      </c>
      <c r="W107" s="26">
        <f t="shared" si="5"/>
        <v>0</v>
      </c>
      <c r="X107" s="26">
        <f t="shared" si="5"/>
        <v>0</v>
      </c>
      <c r="Y107" s="26">
        <f t="shared" si="5"/>
        <v>0</v>
      </c>
      <c r="Z107" s="26">
        <f t="shared" si="5"/>
        <v>0</v>
      </c>
      <c r="AA107" s="26">
        <f t="shared" si="5"/>
        <v>0</v>
      </c>
      <c r="AB107" s="26">
        <f t="shared" si="5"/>
        <v>0</v>
      </c>
      <c r="AC107" s="26">
        <f t="shared" si="5"/>
        <v>0</v>
      </c>
      <c r="AD107" s="26">
        <f t="shared" si="5"/>
        <v>0</v>
      </c>
      <c r="AE107" s="26">
        <f t="shared" si="5"/>
        <v>0</v>
      </c>
      <c r="AF107" s="26">
        <f t="shared" si="5"/>
        <v>0</v>
      </c>
    </row>
    <row r="108" spans="2:32" outlineLevel="1" x14ac:dyDescent="0.45">
      <c r="B108" s="55">
        <f t="shared" si="6"/>
        <v>15</v>
      </c>
      <c r="I108" s="1"/>
      <c r="J108" s="1"/>
      <c r="K108" s="1"/>
      <c r="L108" s="1"/>
      <c r="M108" s="1"/>
      <c r="N108" s="1"/>
      <c r="O108" s="1"/>
      <c r="P108" s="1"/>
      <c r="Q108" s="1"/>
      <c r="R108" s="1"/>
      <c r="S108" s="1"/>
      <c r="T108" s="1"/>
      <c r="U108" s="26">
        <f t="shared" si="5"/>
        <v>0</v>
      </c>
      <c r="V108" s="26">
        <f t="shared" si="5"/>
        <v>0</v>
      </c>
      <c r="W108" s="26">
        <f t="shared" si="5"/>
        <v>0</v>
      </c>
      <c r="X108" s="26">
        <f t="shared" si="5"/>
        <v>0</v>
      </c>
      <c r="Y108" s="26">
        <f t="shared" si="5"/>
        <v>0</v>
      </c>
      <c r="Z108" s="26">
        <f t="shared" si="5"/>
        <v>0</v>
      </c>
      <c r="AA108" s="26">
        <f t="shared" si="5"/>
        <v>0</v>
      </c>
      <c r="AB108" s="26">
        <f t="shared" si="5"/>
        <v>0</v>
      </c>
      <c r="AC108" s="26">
        <f t="shared" si="5"/>
        <v>0</v>
      </c>
      <c r="AD108" s="26">
        <f t="shared" si="5"/>
        <v>0</v>
      </c>
      <c r="AE108" s="26">
        <f t="shared" si="5"/>
        <v>0</v>
      </c>
      <c r="AF108" s="26">
        <f t="shared" si="5"/>
        <v>0</v>
      </c>
    </row>
    <row r="109" spans="2:32" outlineLevel="1" x14ac:dyDescent="0.45">
      <c r="B109" s="55">
        <f t="shared" si="6"/>
        <v>16</v>
      </c>
      <c r="I109" s="1"/>
      <c r="J109" s="1"/>
      <c r="K109" s="1"/>
      <c r="L109" s="1"/>
      <c r="M109" s="1"/>
      <c r="N109" s="1"/>
      <c r="O109" s="1"/>
      <c r="P109" s="1"/>
      <c r="Q109" s="1"/>
      <c r="R109" s="1"/>
      <c r="S109" s="1"/>
      <c r="T109" s="1"/>
      <c r="U109" s="26">
        <f t="shared" si="5"/>
        <v>0</v>
      </c>
      <c r="V109" s="26">
        <f t="shared" si="5"/>
        <v>0</v>
      </c>
      <c r="W109" s="26">
        <f t="shared" si="5"/>
        <v>0</v>
      </c>
      <c r="X109" s="26">
        <f t="shared" si="5"/>
        <v>0</v>
      </c>
      <c r="Y109" s="26">
        <f t="shared" si="5"/>
        <v>0</v>
      </c>
      <c r="Z109" s="26">
        <f t="shared" si="5"/>
        <v>0</v>
      </c>
      <c r="AA109" s="26">
        <f t="shared" si="5"/>
        <v>0</v>
      </c>
      <c r="AB109" s="26">
        <f t="shared" si="5"/>
        <v>0</v>
      </c>
      <c r="AC109" s="26">
        <f t="shared" si="5"/>
        <v>0</v>
      </c>
      <c r="AD109" s="26">
        <f t="shared" si="5"/>
        <v>0</v>
      </c>
      <c r="AE109" s="26">
        <f t="shared" si="5"/>
        <v>0</v>
      </c>
      <c r="AF109" s="26">
        <f t="shared" si="5"/>
        <v>0</v>
      </c>
    </row>
    <row r="110" spans="2:32" outlineLevel="1" x14ac:dyDescent="0.45">
      <c r="B110" s="55">
        <f t="shared" si="6"/>
        <v>17</v>
      </c>
      <c r="I110" s="1"/>
      <c r="J110" s="1"/>
      <c r="K110" s="1"/>
      <c r="L110" s="1"/>
      <c r="M110" s="1"/>
      <c r="N110" s="1"/>
      <c r="O110" s="1"/>
      <c r="P110" s="1"/>
      <c r="Q110" s="1"/>
      <c r="R110" s="1"/>
      <c r="S110" s="1"/>
      <c r="T110" s="1"/>
      <c r="U110" s="26">
        <f t="shared" si="5"/>
        <v>0</v>
      </c>
      <c r="V110" s="26">
        <f t="shared" si="5"/>
        <v>0</v>
      </c>
      <c r="W110" s="26">
        <f t="shared" si="5"/>
        <v>0</v>
      </c>
      <c r="X110" s="26">
        <f t="shared" si="5"/>
        <v>0</v>
      </c>
      <c r="Y110" s="26">
        <f t="shared" si="5"/>
        <v>0</v>
      </c>
      <c r="Z110" s="26">
        <f t="shared" si="5"/>
        <v>0</v>
      </c>
      <c r="AA110" s="26">
        <f t="shared" si="5"/>
        <v>0</v>
      </c>
      <c r="AB110" s="26">
        <f t="shared" si="5"/>
        <v>0</v>
      </c>
      <c r="AC110" s="26">
        <f t="shared" si="5"/>
        <v>0</v>
      </c>
      <c r="AD110" s="26">
        <f t="shared" si="5"/>
        <v>0</v>
      </c>
      <c r="AE110" s="26">
        <f t="shared" si="5"/>
        <v>0</v>
      </c>
      <c r="AF110" s="26">
        <f t="shared" si="5"/>
        <v>0</v>
      </c>
    </row>
    <row r="111" spans="2:32" outlineLevel="1" x14ac:dyDescent="0.45">
      <c r="B111" s="55">
        <f t="shared" si="6"/>
        <v>18</v>
      </c>
      <c r="I111" s="1"/>
      <c r="J111" s="1"/>
      <c r="K111" s="1"/>
      <c r="L111" s="1"/>
      <c r="M111" s="1"/>
      <c r="N111" s="1"/>
      <c r="O111" s="1"/>
      <c r="P111" s="1"/>
      <c r="Q111" s="1"/>
      <c r="R111" s="1"/>
      <c r="S111" s="1"/>
      <c r="T111" s="1"/>
      <c r="U111" s="26">
        <f t="shared" si="5"/>
        <v>0</v>
      </c>
      <c r="V111" s="26">
        <f t="shared" si="5"/>
        <v>0</v>
      </c>
      <c r="W111" s="26">
        <f t="shared" si="5"/>
        <v>0</v>
      </c>
      <c r="X111" s="26">
        <f t="shared" si="5"/>
        <v>0</v>
      </c>
      <c r="Y111" s="26">
        <f t="shared" si="5"/>
        <v>0</v>
      </c>
      <c r="Z111" s="26">
        <f t="shared" si="5"/>
        <v>0</v>
      </c>
      <c r="AA111" s="26">
        <f t="shared" si="5"/>
        <v>0</v>
      </c>
      <c r="AB111" s="26">
        <f t="shared" si="5"/>
        <v>0</v>
      </c>
      <c r="AC111" s="26">
        <f t="shared" si="5"/>
        <v>0</v>
      </c>
      <c r="AD111" s="26">
        <f t="shared" si="5"/>
        <v>0</v>
      </c>
      <c r="AE111" s="26">
        <f t="shared" si="5"/>
        <v>0</v>
      </c>
      <c r="AF111" s="26">
        <f t="shared" si="5"/>
        <v>0</v>
      </c>
    </row>
    <row r="112" spans="2:32" outlineLevel="1" x14ac:dyDescent="0.45">
      <c r="B112" s="55">
        <f t="shared" si="6"/>
        <v>19</v>
      </c>
      <c r="I112" s="1"/>
      <c r="J112" s="1"/>
      <c r="K112" s="1"/>
      <c r="L112" s="1"/>
      <c r="M112" s="1"/>
      <c r="N112" s="1"/>
      <c r="O112" s="1"/>
      <c r="P112" s="1"/>
      <c r="Q112" s="1"/>
      <c r="R112" s="1"/>
      <c r="S112" s="1"/>
      <c r="T112" s="1"/>
      <c r="U112" s="26">
        <f t="shared" si="5"/>
        <v>0</v>
      </c>
      <c r="V112" s="26">
        <f t="shared" si="5"/>
        <v>0</v>
      </c>
      <c r="W112" s="26">
        <f t="shared" si="5"/>
        <v>0</v>
      </c>
      <c r="X112" s="26">
        <f t="shared" si="5"/>
        <v>0</v>
      </c>
      <c r="Y112" s="26">
        <f t="shared" si="5"/>
        <v>0</v>
      </c>
      <c r="Z112" s="26">
        <f t="shared" si="5"/>
        <v>0</v>
      </c>
      <c r="AA112" s="26">
        <f t="shared" si="5"/>
        <v>0</v>
      </c>
      <c r="AB112" s="26">
        <f t="shared" si="5"/>
        <v>0</v>
      </c>
      <c r="AC112" s="26">
        <f t="shared" si="5"/>
        <v>0</v>
      </c>
      <c r="AD112" s="26">
        <f t="shared" si="5"/>
        <v>0</v>
      </c>
      <c r="AE112" s="26">
        <f t="shared" si="5"/>
        <v>0</v>
      </c>
      <c r="AF112" s="26">
        <f t="shared" si="5"/>
        <v>0</v>
      </c>
    </row>
    <row r="113" spans="2:32" outlineLevel="1" x14ac:dyDescent="0.45">
      <c r="B113" s="55">
        <f t="shared" si="6"/>
        <v>20</v>
      </c>
      <c r="I113" s="1"/>
      <c r="J113" s="1"/>
      <c r="K113" s="1"/>
      <c r="L113" s="1"/>
      <c r="M113" s="1"/>
      <c r="N113" s="1"/>
      <c r="O113" s="1"/>
      <c r="P113" s="1"/>
      <c r="Q113" s="1"/>
      <c r="R113" s="1"/>
      <c r="S113" s="1"/>
      <c r="T113" s="1"/>
      <c r="U113" s="26">
        <f t="shared" si="5"/>
        <v>0</v>
      </c>
      <c r="V113" s="26">
        <f t="shared" si="5"/>
        <v>0</v>
      </c>
      <c r="W113" s="26">
        <f t="shared" si="5"/>
        <v>0</v>
      </c>
      <c r="X113" s="26">
        <f t="shared" si="5"/>
        <v>0</v>
      </c>
      <c r="Y113" s="26">
        <f t="shared" si="5"/>
        <v>0</v>
      </c>
      <c r="Z113" s="26">
        <f t="shared" si="5"/>
        <v>0</v>
      </c>
      <c r="AA113" s="26">
        <f t="shared" si="5"/>
        <v>0</v>
      </c>
      <c r="AB113" s="26">
        <f t="shared" si="5"/>
        <v>0</v>
      </c>
      <c r="AC113" s="26">
        <f t="shared" si="5"/>
        <v>0</v>
      </c>
      <c r="AD113" s="26">
        <f t="shared" si="5"/>
        <v>0</v>
      </c>
      <c r="AE113" s="26">
        <f t="shared" si="5"/>
        <v>0</v>
      </c>
      <c r="AF113" s="26">
        <f t="shared" si="5"/>
        <v>0</v>
      </c>
    </row>
    <row r="114" spans="2:32" outlineLevel="1" x14ac:dyDescent="0.45">
      <c r="B114" s="55">
        <f t="shared" si="6"/>
        <v>21</v>
      </c>
      <c r="I114" s="1"/>
      <c r="J114" s="1"/>
      <c r="K114" s="1"/>
      <c r="L114" s="1"/>
      <c r="M114" s="1"/>
      <c r="N114" s="1"/>
      <c r="O114" s="1"/>
      <c r="P114" s="1"/>
      <c r="Q114" s="1"/>
      <c r="R114" s="1"/>
      <c r="S114" s="1"/>
      <c r="T114" s="1"/>
      <c r="U114" s="26">
        <f t="shared" si="5"/>
        <v>0</v>
      </c>
      <c r="V114" s="26">
        <f t="shared" si="5"/>
        <v>0</v>
      </c>
      <c r="W114" s="26">
        <f t="shared" si="5"/>
        <v>0</v>
      </c>
      <c r="X114" s="26">
        <f t="shared" si="5"/>
        <v>0</v>
      </c>
      <c r="Y114" s="26">
        <f t="shared" si="5"/>
        <v>0</v>
      </c>
      <c r="Z114" s="26">
        <f t="shared" si="5"/>
        <v>0</v>
      </c>
      <c r="AA114" s="26">
        <f t="shared" si="5"/>
        <v>0</v>
      </c>
      <c r="AB114" s="26">
        <f t="shared" si="5"/>
        <v>0</v>
      </c>
      <c r="AC114" s="26">
        <f t="shared" ref="V114:AF129" si="7">AC30*AC72</f>
        <v>0</v>
      </c>
      <c r="AD114" s="26">
        <f t="shared" si="7"/>
        <v>0</v>
      </c>
      <c r="AE114" s="26">
        <f t="shared" si="7"/>
        <v>0</v>
      </c>
      <c r="AF114" s="26">
        <f t="shared" si="7"/>
        <v>0</v>
      </c>
    </row>
    <row r="115" spans="2:32" outlineLevel="1" x14ac:dyDescent="0.45">
      <c r="B115" s="55">
        <f t="shared" si="6"/>
        <v>22</v>
      </c>
      <c r="I115" s="1"/>
      <c r="J115" s="1"/>
      <c r="K115" s="1"/>
      <c r="L115" s="1"/>
      <c r="M115" s="1"/>
      <c r="N115" s="1"/>
      <c r="O115" s="1"/>
      <c r="P115" s="1"/>
      <c r="Q115" s="1"/>
      <c r="R115" s="1"/>
      <c r="S115" s="1"/>
      <c r="T115" s="1"/>
      <c r="U115" s="26">
        <f t="shared" si="5"/>
        <v>0</v>
      </c>
      <c r="V115" s="26">
        <f t="shared" si="7"/>
        <v>0</v>
      </c>
      <c r="W115" s="26">
        <f t="shared" si="7"/>
        <v>0</v>
      </c>
      <c r="X115" s="26">
        <f t="shared" si="7"/>
        <v>0</v>
      </c>
      <c r="Y115" s="26">
        <f t="shared" si="7"/>
        <v>0</v>
      </c>
      <c r="Z115" s="26">
        <f t="shared" si="7"/>
        <v>0</v>
      </c>
      <c r="AA115" s="26">
        <f t="shared" si="7"/>
        <v>0</v>
      </c>
      <c r="AB115" s="26">
        <f t="shared" si="7"/>
        <v>0</v>
      </c>
      <c r="AC115" s="26">
        <f t="shared" si="7"/>
        <v>0</v>
      </c>
      <c r="AD115" s="26">
        <f t="shared" si="7"/>
        <v>0</v>
      </c>
      <c r="AE115" s="26">
        <f t="shared" si="7"/>
        <v>0</v>
      </c>
      <c r="AF115" s="26">
        <f t="shared" si="7"/>
        <v>0</v>
      </c>
    </row>
    <row r="116" spans="2:32" outlineLevel="1" x14ac:dyDescent="0.45">
      <c r="B116" s="55">
        <f t="shared" si="6"/>
        <v>23</v>
      </c>
      <c r="I116" s="1"/>
      <c r="J116" s="1"/>
      <c r="K116" s="1"/>
      <c r="L116" s="1"/>
      <c r="M116" s="1"/>
      <c r="N116" s="1"/>
      <c r="O116" s="1"/>
      <c r="P116" s="1"/>
      <c r="Q116" s="1"/>
      <c r="R116" s="1"/>
      <c r="S116" s="1"/>
      <c r="T116" s="1"/>
      <c r="U116" s="26">
        <f t="shared" si="5"/>
        <v>0</v>
      </c>
      <c r="V116" s="26">
        <f t="shared" si="7"/>
        <v>0</v>
      </c>
      <c r="W116" s="26">
        <f t="shared" si="7"/>
        <v>0</v>
      </c>
      <c r="X116" s="26">
        <f t="shared" si="7"/>
        <v>0</v>
      </c>
      <c r="Y116" s="26">
        <f t="shared" si="7"/>
        <v>0</v>
      </c>
      <c r="Z116" s="26">
        <f t="shared" si="7"/>
        <v>0</v>
      </c>
      <c r="AA116" s="26">
        <f t="shared" si="7"/>
        <v>0</v>
      </c>
      <c r="AB116" s="26">
        <f t="shared" si="7"/>
        <v>0</v>
      </c>
      <c r="AC116" s="26">
        <f t="shared" si="7"/>
        <v>0</v>
      </c>
      <c r="AD116" s="26">
        <f t="shared" si="7"/>
        <v>0</v>
      </c>
      <c r="AE116" s="26">
        <f t="shared" si="7"/>
        <v>0</v>
      </c>
      <c r="AF116" s="26">
        <f t="shared" si="7"/>
        <v>0</v>
      </c>
    </row>
    <row r="117" spans="2:32" outlineLevel="1" x14ac:dyDescent="0.45">
      <c r="B117" s="55">
        <f t="shared" si="6"/>
        <v>24</v>
      </c>
      <c r="I117" s="1"/>
      <c r="J117" s="1"/>
      <c r="K117" s="1"/>
      <c r="L117" s="1"/>
      <c r="M117" s="1"/>
      <c r="N117" s="1"/>
      <c r="O117" s="1"/>
      <c r="P117" s="1"/>
      <c r="Q117" s="1"/>
      <c r="R117" s="1"/>
      <c r="S117" s="1"/>
      <c r="T117" s="1"/>
      <c r="U117" s="26">
        <f t="shared" si="5"/>
        <v>0</v>
      </c>
      <c r="V117" s="26">
        <f t="shared" si="7"/>
        <v>0</v>
      </c>
      <c r="W117" s="26">
        <f t="shared" si="7"/>
        <v>0</v>
      </c>
      <c r="X117" s="26">
        <f t="shared" si="7"/>
        <v>0</v>
      </c>
      <c r="Y117" s="26">
        <f t="shared" si="7"/>
        <v>0</v>
      </c>
      <c r="Z117" s="26">
        <f t="shared" si="7"/>
        <v>0</v>
      </c>
      <c r="AA117" s="26">
        <f t="shared" si="7"/>
        <v>0</v>
      </c>
      <c r="AB117" s="26">
        <f t="shared" si="7"/>
        <v>0</v>
      </c>
      <c r="AC117" s="26">
        <f t="shared" si="7"/>
        <v>0</v>
      </c>
      <c r="AD117" s="26">
        <f t="shared" si="7"/>
        <v>0</v>
      </c>
      <c r="AE117" s="26">
        <f t="shared" si="7"/>
        <v>0</v>
      </c>
      <c r="AF117" s="26">
        <f t="shared" si="7"/>
        <v>0</v>
      </c>
    </row>
    <row r="118" spans="2:32" outlineLevel="1" x14ac:dyDescent="0.45">
      <c r="B118" s="55">
        <f t="shared" si="6"/>
        <v>25</v>
      </c>
      <c r="I118" s="1"/>
      <c r="J118" s="1"/>
      <c r="K118" s="1"/>
      <c r="L118" s="1"/>
      <c r="M118" s="1"/>
      <c r="N118" s="1"/>
      <c r="O118" s="1"/>
      <c r="P118" s="1"/>
      <c r="Q118" s="1"/>
      <c r="R118" s="1"/>
      <c r="S118" s="1"/>
      <c r="T118" s="1"/>
      <c r="U118" s="26">
        <f t="shared" si="5"/>
        <v>0</v>
      </c>
      <c r="V118" s="26">
        <f t="shared" si="7"/>
        <v>0</v>
      </c>
      <c r="W118" s="26">
        <f t="shared" si="7"/>
        <v>0</v>
      </c>
      <c r="X118" s="26">
        <f t="shared" si="7"/>
        <v>0</v>
      </c>
      <c r="Y118" s="26">
        <f t="shared" si="7"/>
        <v>0</v>
      </c>
      <c r="Z118" s="26">
        <f t="shared" si="7"/>
        <v>0</v>
      </c>
      <c r="AA118" s="26">
        <f t="shared" si="7"/>
        <v>0</v>
      </c>
      <c r="AB118" s="26">
        <f t="shared" si="7"/>
        <v>0</v>
      </c>
      <c r="AC118" s="26">
        <f t="shared" si="7"/>
        <v>0</v>
      </c>
      <c r="AD118" s="26">
        <f t="shared" si="7"/>
        <v>0</v>
      </c>
      <c r="AE118" s="26">
        <f t="shared" si="7"/>
        <v>0</v>
      </c>
      <c r="AF118" s="26">
        <f t="shared" si="7"/>
        <v>0</v>
      </c>
    </row>
    <row r="119" spans="2:32" outlineLevel="1" x14ac:dyDescent="0.45">
      <c r="B119" s="55">
        <f t="shared" si="6"/>
        <v>26</v>
      </c>
      <c r="I119" s="1"/>
      <c r="J119" s="1"/>
      <c r="K119" s="1"/>
      <c r="L119" s="1"/>
      <c r="M119" s="1"/>
      <c r="N119" s="1"/>
      <c r="O119" s="1"/>
      <c r="P119" s="1"/>
      <c r="Q119" s="1"/>
      <c r="R119" s="1"/>
      <c r="S119" s="1"/>
      <c r="T119" s="1"/>
      <c r="U119" s="26">
        <f t="shared" si="5"/>
        <v>0</v>
      </c>
      <c r="V119" s="26">
        <f t="shared" si="7"/>
        <v>0</v>
      </c>
      <c r="W119" s="26">
        <f t="shared" si="7"/>
        <v>0</v>
      </c>
      <c r="X119" s="26">
        <f t="shared" si="7"/>
        <v>0</v>
      </c>
      <c r="Y119" s="26">
        <f t="shared" si="7"/>
        <v>0</v>
      </c>
      <c r="Z119" s="26">
        <f t="shared" si="7"/>
        <v>0</v>
      </c>
      <c r="AA119" s="26">
        <f t="shared" si="7"/>
        <v>0</v>
      </c>
      <c r="AB119" s="26">
        <f t="shared" si="7"/>
        <v>0</v>
      </c>
      <c r="AC119" s="26">
        <f t="shared" si="7"/>
        <v>0</v>
      </c>
      <c r="AD119" s="26">
        <f t="shared" si="7"/>
        <v>0</v>
      </c>
      <c r="AE119" s="26">
        <f t="shared" si="7"/>
        <v>0</v>
      </c>
      <c r="AF119" s="26">
        <f t="shared" si="7"/>
        <v>0</v>
      </c>
    </row>
    <row r="120" spans="2:32" outlineLevel="1" x14ac:dyDescent="0.45">
      <c r="B120" s="55">
        <f t="shared" si="6"/>
        <v>27</v>
      </c>
      <c r="I120" s="1"/>
      <c r="J120" s="1"/>
      <c r="K120" s="1"/>
      <c r="L120" s="1"/>
      <c r="M120" s="1"/>
      <c r="N120" s="1"/>
      <c r="O120" s="1"/>
      <c r="P120" s="1"/>
      <c r="Q120" s="1"/>
      <c r="R120" s="1"/>
      <c r="S120" s="1"/>
      <c r="T120" s="1"/>
      <c r="U120" s="26">
        <f t="shared" si="5"/>
        <v>0</v>
      </c>
      <c r="V120" s="26">
        <f t="shared" si="7"/>
        <v>0</v>
      </c>
      <c r="W120" s="26">
        <f t="shared" si="7"/>
        <v>0</v>
      </c>
      <c r="X120" s="26">
        <f t="shared" si="7"/>
        <v>0</v>
      </c>
      <c r="Y120" s="26">
        <f t="shared" si="7"/>
        <v>0</v>
      </c>
      <c r="Z120" s="26">
        <f t="shared" si="7"/>
        <v>0</v>
      </c>
      <c r="AA120" s="26">
        <f t="shared" si="7"/>
        <v>0</v>
      </c>
      <c r="AB120" s="26">
        <f t="shared" si="7"/>
        <v>0</v>
      </c>
      <c r="AC120" s="26">
        <f t="shared" si="7"/>
        <v>0</v>
      </c>
      <c r="AD120" s="26">
        <f t="shared" si="7"/>
        <v>0</v>
      </c>
      <c r="AE120" s="26">
        <f t="shared" si="7"/>
        <v>0</v>
      </c>
      <c r="AF120" s="26">
        <f t="shared" si="7"/>
        <v>0</v>
      </c>
    </row>
    <row r="121" spans="2:32" outlineLevel="1" x14ac:dyDescent="0.45">
      <c r="B121" s="55">
        <f t="shared" si="6"/>
        <v>28</v>
      </c>
      <c r="I121" s="1"/>
      <c r="J121" s="1"/>
      <c r="K121" s="1"/>
      <c r="L121" s="1"/>
      <c r="M121" s="1"/>
      <c r="N121" s="1"/>
      <c r="O121" s="1"/>
      <c r="P121" s="1"/>
      <c r="Q121" s="1"/>
      <c r="R121" s="1"/>
      <c r="S121" s="1"/>
      <c r="T121" s="1"/>
      <c r="U121" s="26">
        <f t="shared" si="5"/>
        <v>0</v>
      </c>
      <c r="V121" s="26">
        <f t="shared" si="7"/>
        <v>0</v>
      </c>
      <c r="W121" s="26">
        <f t="shared" si="7"/>
        <v>0</v>
      </c>
      <c r="X121" s="26">
        <f t="shared" si="7"/>
        <v>0</v>
      </c>
      <c r="Y121" s="26">
        <f t="shared" si="7"/>
        <v>0</v>
      </c>
      <c r="Z121" s="26">
        <f t="shared" si="7"/>
        <v>0</v>
      </c>
      <c r="AA121" s="26">
        <f t="shared" si="7"/>
        <v>0</v>
      </c>
      <c r="AB121" s="26">
        <f t="shared" si="7"/>
        <v>0</v>
      </c>
      <c r="AC121" s="26">
        <f t="shared" si="7"/>
        <v>0</v>
      </c>
      <c r="AD121" s="26">
        <f t="shared" si="7"/>
        <v>0</v>
      </c>
      <c r="AE121" s="26">
        <f t="shared" si="7"/>
        <v>0</v>
      </c>
      <c r="AF121" s="26">
        <f t="shared" si="7"/>
        <v>0</v>
      </c>
    </row>
    <row r="122" spans="2:32" outlineLevel="1" x14ac:dyDescent="0.45">
      <c r="B122" s="55">
        <f t="shared" si="6"/>
        <v>29</v>
      </c>
      <c r="I122" s="1"/>
      <c r="J122" s="1"/>
      <c r="K122" s="1"/>
      <c r="L122" s="1"/>
      <c r="M122" s="1"/>
      <c r="N122" s="1"/>
      <c r="O122" s="1"/>
      <c r="P122" s="1"/>
      <c r="Q122" s="1"/>
      <c r="R122" s="1"/>
      <c r="S122" s="1"/>
      <c r="T122" s="1"/>
      <c r="U122" s="26">
        <f t="shared" si="5"/>
        <v>0</v>
      </c>
      <c r="V122" s="26">
        <f t="shared" si="7"/>
        <v>0</v>
      </c>
      <c r="W122" s="26">
        <f t="shared" si="7"/>
        <v>0</v>
      </c>
      <c r="X122" s="26">
        <f t="shared" si="7"/>
        <v>0</v>
      </c>
      <c r="Y122" s="26">
        <f t="shared" si="7"/>
        <v>0</v>
      </c>
      <c r="Z122" s="26">
        <f t="shared" si="7"/>
        <v>0</v>
      </c>
      <c r="AA122" s="26">
        <f t="shared" si="7"/>
        <v>0</v>
      </c>
      <c r="AB122" s="26">
        <f t="shared" si="7"/>
        <v>0</v>
      </c>
      <c r="AC122" s="26">
        <f t="shared" si="7"/>
        <v>0</v>
      </c>
      <c r="AD122" s="26">
        <f t="shared" si="7"/>
        <v>0</v>
      </c>
      <c r="AE122" s="26">
        <f t="shared" si="7"/>
        <v>0</v>
      </c>
      <c r="AF122" s="26">
        <f t="shared" si="7"/>
        <v>0</v>
      </c>
    </row>
    <row r="123" spans="2:32" outlineLevel="1" x14ac:dyDescent="0.45">
      <c r="B123" s="55">
        <f t="shared" si="6"/>
        <v>30</v>
      </c>
      <c r="I123" s="1"/>
      <c r="J123" s="1"/>
      <c r="K123" s="1"/>
      <c r="L123" s="1"/>
      <c r="M123" s="1"/>
      <c r="N123" s="1"/>
      <c r="O123" s="1"/>
      <c r="P123" s="1"/>
      <c r="Q123" s="1"/>
      <c r="R123" s="1"/>
      <c r="S123" s="1"/>
      <c r="T123" s="1"/>
      <c r="U123" s="26">
        <f t="shared" si="5"/>
        <v>0</v>
      </c>
      <c r="V123" s="26">
        <f t="shared" si="7"/>
        <v>0</v>
      </c>
      <c r="W123" s="26">
        <f t="shared" si="7"/>
        <v>0</v>
      </c>
      <c r="X123" s="26">
        <f t="shared" si="7"/>
        <v>0</v>
      </c>
      <c r="Y123" s="26">
        <f t="shared" si="7"/>
        <v>0</v>
      </c>
      <c r="Z123" s="26">
        <f t="shared" si="7"/>
        <v>0</v>
      </c>
      <c r="AA123" s="26">
        <f t="shared" si="7"/>
        <v>0</v>
      </c>
      <c r="AB123" s="26">
        <f t="shared" si="7"/>
        <v>0</v>
      </c>
      <c r="AC123" s="26">
        <f t="shared" si="7"/>
        <v>0</v>
      </c>
      <c r="AD123" s="26">
        <f t="shared" si="7"/>
        <v>0</v>
      </c>
      <c r="AE123" s="26">
        <f t="shared" si="7"/>
        <v>0</v>
      </c>
      <c r="AF123" s="26">
        <f t="shared" si="7"/>
        <v>0</v>
      </c>
    </row>
    <row r="124" spans="2:32" outlineLevel="1" x14ac:dyDescent="0.45">
      <c r="B124" s="55">
        <f t="shared" si="6"/>
        <v>31</v>
      </c>
      <c r="I124" s="1"/>
      <c r="J124" s="1"/>
      <c r="K124" s="1"/>
      <c r="L124" s="1"/>
      <c r="M124" s="1"/>
      <c r="N124" s="1"/>
      <c r="O124" s="1"/>
      <c r="P124" s="1"/>
      <c r="Q124" s="1"/>
      <c r="R124" s="1"/>
      <c r="S124" s="1"/>
      <c r="T124" s="1"/>
      <c r="U124" s="26">
        <f t="shared" si="5"/>
        <v>0</v>
      </c>
      <c r="V124" s="26">
        <f t="shared" si="7"/>
        <v>0</v>
      </c>
      <c r="W124" s="26">
        <f t="shared" si="7"/>
        <v>0</v>
      </c>
      <c r="X124" s="26">
        <f t="shared" si="7"/>
        <v>0</v>
      </c>
      <c r="Y124" s="26">
        <f t="shared" si="7"/>
        <v>0</v>
      </c>
      <c r="Z124" s="26">
        <f t="shared" si="7"/>
        <v>0</v>
      </c>
      <c r="AA124" s="26">
        <f t="shared" si="7"/>
        <v>0</v>
      </c>
      <c r="AB124" s="26">
        <f t="shared" si="7"/>
        <v>0</v>
      </c>
      <c r="AC124" s="26">
        <f t="shared" si="7"/>
        <v>0</v>
      </c>
      <c r="AD124" s="26">
        <f t="shared" si="7"/>
        <v>0</v>
      </c>
      <c r="AE124" s="26">
        <f t="shared" si="7"/>
        <v>0</v>
      </c>
      <c r="AF124" s="26">
        <f t="shared" si="7"/>
        <v>0</v>
      </c>
    </row>
    <row r="125" spans="2:32" outlineLevel="1" x14ac:dyDescent="0.45">
      <c r="B125" s="55">
        <f t="shared" si="6"/>
        <v>32</v>
      </c>
      <c r="I125" s="1"/>
      <c r="J125" s="1"/>
      <c r="K125" s="1"/>
      <c r="L125" s="1"/>
      <c r="M125" s="1"/>
      <c r="N125" s="1"/>
      <c r="O125" s="1"/>
      <c r="P125" s="1"/>
      <c r="Q125" s="1"/>
      <c r="R125" s="1"/>
      <c r="S125" s="1"/>
      <c r="T125" s="1"/>
      <c r="U125" s="26">
        <f t="shared" si="5"/>
        <v>0</v>
      </c>
      <c r="V125" s="26">
        <f t="shared" si="7"/>
        <v>0</v>
      </c>
      <c r="W125" s="26">
        <f t="shared" si="7"/>
        <v>0</v>
      </c>
      <c r="X125" s="26">
        <f t="shared" si="7"/>
        <v>0</v>
      </c>
      <c r="Y125" s="26">
        <f t="shared" si="7"/>
        <v>0</v>
      </c>
      <c r="Z125" s="26">
        <f t="shared" si="7"/>
        <v>0</v>
      </c>
      <c r="AA125" s="26">
        <f t="shared" si="7"/>
        <v>0</v>
      </c>
      <c r="AB125" s="26">
        <f t="shared" si="7"/>
        <v>0</v>
      </c>
      <c r="AC125" s="26">
        <f t="shared" si="7"/>
        <v>0</v>
      </c>
      <c r="AD125" s="26">
        <f t="shared" si="7"/>
        <v>0</v>
      </c>
      <c r="AE125" s="26">
        <f t="shared" si="7"/>
        <v>0</v>
      </c>
      <c r="AF125" s="26">
        <f t="shared" si="7"/>
        <v>0</v>
      </c>
    </row>
    <row r="126" spans="2:32" outlineLevel="1" x14ac:dyDescent="0.45">
      <c r="B126" s="55">
        <f t="shared" si="6"/>
        <v>33</v>
      </c>
      <c r="I126" s="1"/>
      <c r="J126" s="1"/>
      <c r="K126" s="1"/>
      <c r="L126" s="1"/>
      <c r="M126" s="1"/>
      <c r="N126" s="1"/>
      <c r="O126" s="1"/>
      <c r="P126" s="1"/>
      <c r="Q126" s="1"/>
      <c r="R126" s="1"/>
      <c r="S126" s="1"/>
      <c r="T126" s="1"/>
      <c r="U126" s="26">
        <f t="shared" si="5"/>
        <v>0</v>
      </c>
      <c r="V126" s="26">
        <f t="shared" si="7"/>
        <v>0</v>
      </c>
      <c r="W126" s="26">
        <f t="shared" si="7"/>
        <v>0</v>
      </c>
      <c r="X126" s="26">
        <f t="shared" si="7"/>
        <v>0</v>
      </c>
      <c r="Y126" s="26">
        <f t="shared" si="7"/>
        <v>0</v>
      </c>
      <c r="Z126" s="26">
        <f t="shared" si="7"/>
        <v>0</v>
      </c>
      <c r="AA126" s="26">
        <f t="shared" si="7"/>
        <v>0</v>
      </c>
      <c r="AB126" s="26">
        <f t="shared" si="7"/>
        <v>0</v>
      </c>
      <c r="AC126" s="26">
        <f t="shared" si="7"/>
        <v>0</v>
      </c>
      <c r="AD126" s="26">
        <f t="shared" si="7"/>
        <v>0</v>
      </c>
      <c r="AE126" s="26">
        <f t="shared" si="7"/>
        <v>0</v>
      </c>
      <c r="AF126" s="26">
        <f t="shared" si="7"/>
        <v>0</v>
      </c>
    </row>
    <row r="127" spans="2:32" outlineLevel="1" x14ac:dyDescent="0.45">
      <c r="B127" s="55">
        <f t="shared" si="6"/>
        <v>34</v>
      </c>
      <c r="I127" s="1"/>
      <c r="J127" s="1"/>
      <c r="K127" s="1"/>
      <c r="L127" s="1"/>
      <c r="M127" s="1"/>
      <c r="N127" s="1"/>
      <c r="O127" s="1"/>
      <c r="P127" s="1"/>
      <c r="Q127" s="1"/>
      <c r="R127" s="1"/>
      <c r="S127" s="1"/>
      <c r="T127" s="1"/>
      <c r="U127" s="26">
        <f t="shared" si="5"/>
        <v>0</v>
      </c>
      <c r="V127" s="26">
        <f t="shared" si="7"/>
        <v>0</v>
      </c>
      <c r="W127" s="26">
        <f t="shared" si="7"/>
        <v>0</v>
      </c>
      <c r="X127" s="26">
        <f t="shared" si="7"/>
        <v>0</v>
      </c>
      <c r="Y127" s="26">
        <f t="shared" si="7"/>
        <v>0</v>
      </c>
      <c r="Z127" s="26">
        <f t="shared" si="7"/>
        <v>0</v>
      </c>
      <c r="AA127" s="26">
        <f t="shared" si="7"/>
        <v>0</v>
      </c>
      <c r="AB127" s="26">
        <f t="shared" si="7"/>
        <v>0</v>
      </c>
      <c r="AC127" s="26">
        <f t="shared" si="7"/>
        <v>0</v>
      </c>
      <c r="AD127" s="26">
        <f t="shared" si="7"/>
        <v>0</v>
      </c>
      <c r="AE127" s="26">
        <f t="shared" si="7"/>
        <v>0</v>
      </c>
      <c r="AF127" s="26">
        <f t="shared" si="7"/>
        <v>0</v>
      </c>
    </row>
    <row r="128" spans="2:32" outlineLevel="1" x14ac:dyDescent="0.45">
      <c r="B128" s="55">
        <f t="shared" si="6"/>
        <v>35</v>
      </c>
      <c r="I128" s="1"/>
      <c r="J128" s="1"/>
      <c r="K128" s="1"/>
      <c r="L128" s="1"/>
      <c r="M128" s="1"/>
      <c r="N128" s="1"/>
      <c r="O128" s="1"/>
      <c r="P128" s="1"/>
      <c r="Q128" s="1"/>
      <c r="R128" s="1"/>
      <c r="S128" s="1"/>
      <c r="T128" s="1"/>
      <c r="U128" s="26">
        <f t="shared" si="5"/>
        <v>0</v>
      </c>
      <c r="V128" s="26">
        <f t="shared" si="7"/>
        <v>0</v>
      </c>
      <c r="W128" s="26">
        <f t="shared" si="7"/>
        <v>0</v>
      </c>
      <c r="X128" s="26">
        <f t="shared" si="7"/>
        <v>0</v>
      </c>
      <c r="Y128" s="26">
        <f t="shared" si="7"/>
        <v>0</v>
      </c>
      <c r="Z128" s="26">
        <f t="shared" si="7"/>
        <v>0</v>
      </c>
      <c r="AA128" s="26">
        <f t="shared" si="7"/>
        <v>0</v>
      </c>
      <c r="AB128" s="26">
        <f t="shared" si="7"/>
        <v>0</v>
      </c>
      <c r="AC128" s="26">
        <f t="shared" si="7"/>
        <v>0</v>
      </c>
      <c r="AD128" s="26">
        <f t="shared" si="7"/>
        <v>0</v>
      </c>
      <c r="AE128" s="26">
        <f t="shared" si="7"/>
        <v>0</v>
      </c>
      <c r="AF128" s="26">
        <f t="shared" si="7"/>
        <v>0</v>
      </c>
    </row>
    <row r="129" spans="2:32" outlineLevel="1" x14ac:dyDescent="0.45">
      <c r="B129" s="55">
        <f t="shared" si="6"/>
        <v>36</v>
      </c>
      <c r="I129" s="1"/>
      <c r="J129" s="1"/>
      <c r="K129" s="1"/>
      <c r="L129" s="1"/>
      <c r="M129" s="1"/>
      <c r="N129" s="1"/>
      <c r="O129" s="1"/>
      <c r="P129" s="1"/>
      <c r="Q129" s="1"/>
      <c r="R129" s="1"/>
      <c r="S129" s="1"/>
      <c r="T129" s="1"/>
      <c r="U129" s="26">
        <f t="shared" si="5"/>
        <v>0</v>
      </c>
      <c r="V129" s="26">
        <f t="shared" si="7"/>
        <v>0</v>
      </c>
      <c r="W129" s="26">
        <f t="shared" si="7"/>
        <v>0</v>
      </c>
      <c r="X129" s="26">
        <f t="shared" si="7"/>
        <v>0</v>
      </c>
      <c r="Y129" s="26">
        <f t="shared" si="7"/>
        <v>0</v>
      </c>
      <c r="Z129" s="26">
        <f t="shared" si="7"/>
        <v>0</v>
      </c>
      <c r="AA129" s="26">
        <f t="shared" si="7"/>
        <v>0</v>
      </c>
      <c r="AB129" s="26">
        <f t="shared" si="7"/>
        <v>0</v>
      </c>
      <c r="AC129" s="26">
        <f t="shared" si="7"/>
        <v>0</v>
      </c>
      <c r="AD129" s="26">
        <f t="shared" si="7"/>
        <v>0</v>
      </c>
      <c r="AE129" s="26">
        <f t="shared" si="7"/>
        <v>0</v>
      </c>
      <c r="AF129" s="26">
        <f t="shared" si="7"/>
        <v>0</v>
      </c>
    </row>
    <row r="130" spans="2:32" outlineLevel="1" x14ac:dyDescent="0.45">
      <c r="B130" s="55">
        <f t="shared" si="6"/>
        <v>37</v>
      </c>
      <c r="I130" s="1"/>
      <c r="J130" s="1"/>
      <c r="K130" s="1"/>
      <c r="L130" s="1"/>
      <c r="M130" s="1"/>
      <c r="N130" s="1"/>
      <c r="O130" s="1"/>
      <c r="P130" s="1"/>
      <c r="Q130" s="1"/>
      <c r="R130" s="1"/>
      <c r="S130" s="1"/>
      <c r="T130" s="1"/>
      <c r="U130" s="26">
        <f t="shared" si="5"/>
        <v>0</v>
      </c>
      <c r="V130" s="26">
        <f t="shared" ref="V130:AF133" si="8">V46*V88</f>
        <v>0</v>
      </c>
      <c r="W130" s="26">
        <f t="shared" si="8"/>
        <v>0</v>
      </c>
      <c r="X130" s="26">
        <f t="shared" si="8"/>
        <v>0</v>
      </c>
      <c r="Y130" s="26">
        <f t="shared" si="8"/>
        <v>0</v>
      </c>
      <c r="Z130" s="26">
        <f t="shared" si="8"/>
        <v>0</v>
      </c>
      <c r="AA130" s="26">
        <f t="shared" si="8"/>
        <v>0</v>
      </c>
      <c r="AB130" s="26">
        <f t="shared" si="8"/>
        <v>0</v>
      </c>
      <c r="AC130" s="26">
        <f t="shared" si="8"/>
        <v>0</v>
      </c>
      <c r="AD130" s="26">
        <f t="shared" si="8"/>
        <v>0</v>
      </c>
      <c r="AE130" s="26">
        <f t="shared" si="8"/>
        <v>0</v>
      </c>
      <c r="AF130" s="26">
        <f t="shared" si="8"/>
        <v>0</v>
      </c>
    </row>
    <row r="131" spans="2:32" outlineLevel="1" x14ac:dyDescent="0.45">
      <c r="B131" s="55">
        <f t="shared" si="6"/>
        <v>38</v>
      </c>
      <c r="I131" s="1"/>
      <c r="J131" s="1"/>
      <c r="K131" s="1"/>
      <c r="L131" s="1"/>
      <c r="M131" s="1"/>
      <c r="N131" s="1"/>
      <c r="O131" s="1"/>
      <c r="P131" s="1"/>
      <c r="Q131" s="1"/>
      <c r="R131" s="1"/>
      <c r="S131" s="1"/>
      <c r="T131" s="1"/>
      <c r="U131" s="26">
        <f t="shared" si="5"/>
        <v>0</v>
      </c>
      <c r="V131" s="26">
        <f t="shared" si="8"/>
        <v>0</v>
      </c>
      <c r="W131" s="26">
        <f t="shared" si="8"/>
        <v>0</v>
      </c>
      <c r="X131" s="26">
        <f t="shared" si="8"/>
        <v>0</v>
      </c>
      <c r="Y131" s="26">
        <f t="shared" si="8"/>
        <v>0</v>
      </c>
      <c r="Z131" s="26">
        <f t="shared" si="8"/>
        <v>0</v>
      </c>
      <c r="AA131" s="26">
        <f t="shared" si="8"/>
        <v>0</v>
      </c>
      <c r="AB131" s="26">
        <f t="shared" si="8"/>
        <v>0</v>
      </c>
      <c r="AC131" s="26">
        <f t="shared" si="8"/>
        <v>0</v>
      </c>
      <c r="AD131" s="26">
        <f t="shared" si="8"/>
        <v>0</v>
      </c>
      <c r="AE131" s="26">
        <f t="shared" si="8"/>
        <v>0</v>
      </c>
      <c r="AF131" s="26">
        <f t="shared" si="8"/>
        <v>0</v>
      </c>
    </row>
    <row r="132" spans="2:32" outlineLevel="1" x14ac:dyDescent="0.45">
      <c r="B132" s="55">
        <f t="shared" si="6"/>
        <v>39</v>
      </c>
      <c r="I132" s="1"/>
      <c r="J132" s="1"/>
      <c r="K132" s="1"/>
      <c r="L132" s="1"/>
      <c r="M132" s="1"/>
      <c r="N132" s="1"/>
      <c r="O132" s="1"/>
      <c r="P132" s="1"/>
      <c r="Q132" s="1"/>
      <c r="R132" s="1"/>
      <c r="S132" s="1"/>
      <c r="T132" s="1"/>
      <c r="U132" s="26">
        <f t="shared" si="5"/>
        <v>0</v>
      </c>
      <c r="V132" s="26">
        <f t="shared" si="8"/>
        <v>0</v>
      </c>
      <c r="W132" s="26">
        <f t="shared" si="8"/>
        <v>0</v>
      </c>
      <c r="X132" s="26">
        <f t="shared" si="8"/>
        <v>0</v>
      </c>
      <c r="Y132" s="26">
        <f t="shared" si="8"/>
        <v>0</v>
      </c>
      <c r="Z132" s="26">
        <f t="shared" si="8"/>
        <v>0</v>
      </c>
      <c r="AA132" s="26">
        <f t="shared" si="8"/>
        <v>0</v>
      </c>
      <c r="AB132" s="26">
        <f t="shared" si="8"/>
        <v>0</v>
      </c>
      <c r="AC132" s="26">
        <f t="shared" si="8"/>
        <v>0</v>
      </c>
      <c r="AD132" s="26">
        <f t="shared" si="8"/>
        <v>0</v>
      </c>
      <c r="AE132" s="26">
        <f t="shared" si="8"/>
        <v>0</v>
      </c>
      <c r="AF132" s="26">
        <f t="shared" si="8"/>
        <v>0</v>
      </c>
    </row>
    <row r="133" spans="2:32" outlineLevel="1" x14ac:dyDescent="0.45">
      <c r="B133" s="55">
        <f t="shared" si="6"/>
        <v>40</v>
      </c>
      <c r="I133" s="1"/>
      <c r="J133" s="1"/>
      <c r="K133" s="1"/>
      <c r="L133" s="1"/>
      <c r="M133" s="1"/>
      <c r="N133" s="1"/>
      <c r="O133" s="1"/>
      <c r="P133" s="1"/>
      <c r="Q133" s="1"/>
      <c r="R133" s="1"/>
      <c r="S133" s="1"/>
      <c r="T133" s="1"/>
      <c r="U133" s="26">
        <f t="shared" si="5"/>
        <v>0</v>
      </c>
      <c r="V133" s="26">
        <f t="shared" si="8"/>
        <v>0</v>
      </c>
      <c r="W133" s="26">
        <f t="shared" si="8"/>
        <v>0</v>
      </c>
      <c r="X133" s="26">
        <f t="shared" si="8"/>
        <v>0</v>
      </c>
      <c r="Y133" s="26">
        <f t="shared" si="8"/>
        <v>0</v>
      </c>
      <c r="Z133" s="26">
        <f t="shared" si="8"/>
        <v>0</v>
      </c>
      <c r="AA133" s="26">
        <f t="shared" si="8"/>
        <v>0</v>
      </c>
      <c r="AB133" s="26">
        <f t="shared" si="8"/>
        <v>0</v>
      </c>
      <c r="AC133" s="26">
        <f t="shared" si="8"/>
        <v>0</v>
      </c>
      <c r="AD133" s="26">
        <f t="shared" si="8"/>
        <v>0</v>
      </c>
      <c r="AE133" s="26">
        <f t="shared" si="8"/>
        <v>0</v>
      </c>
      <c r="AF133" s="26">
        <f t="shared" si="8"/>
        <v>0</v>
      </c>
    </row>
    <row r="134" spans="2:32" x14ac:dyDescent="0.45">
      <c r="B134" s="41" t="s">
        <v>110</v>
      </c>
      <c r="C134" s="35"/>
      <c r="D134" s="35"/>
      <c r="E134" s="35"/>
      <c r="F134" s="35"/>
      <c r="G134" s="35"/>
      <c r="H134" s="35"/>
      <c r="I134" s="19">
        <f>I50</f>
        <v>65000</v>
      </c>
      <c r="J134" s="19">
        <f t="shared" ref="J134:T134" si="9">J50</f>
        <v>65000</v>
      </c>
      <c r="K134" s="19">
        <f t="shared" si="9"/>
        <v>65000</v>
      </c>
      <c r="L134" s="19">
        <f t="shared" si="9"/>
        <v>65000</v>
      </c>
      <c r="M134" s="19">
        <f t="shared" si="9"/>
        <v>65000</v>
      </c>
      <c r="N134" s="19">
        <f t="shared" si="9"/>
        <v>65000</v>
      </c>
      <c r="O134" s="19">
        <f t="shared" si="9"/>
        <v>65000</v>
      </c>
      <c r="P134" s="19">
        <f t="shared" si="9"/>
        <v>65000</v>
      </c>
      <c r="Q134" s="19">
        <f t="shared" si="9"/>
        <v>65000</v>
      </c>
      <c r="R134" s="19">
        <f t="shared" si="9"/>
        <v>65000</v>
      </c>
      <c r="S134" s="19">
        <f t="shared" si="9"/>
        <v>65000</v>
      </c>
      <c r="T134" s="19">
        <f t="shared" si="9"/>
        <v>65000</v>
      </c>
      <c r="U134" s="19">
        <f>SUM(U94:U133)</f>
        <v>65000</v>
      </c>
      <c r="V134" s="19">
        <f t="shared" ref="V134:AF134" si="10">SUM(V94:V133)</f>
        <v>65000</v>
      </c>
      <c r="W134" s="19">
        <f t="shared" si="10"/>
        <v>65000</v>
      </c>
      <c r="X134" s="19">
        <f t="shared" si="10"/>
        <v>65000</v>
      </c>
      <c r="Y134" s="19">
        <f t="shared" si="10"/>
        <v>65000</v>
      </c>
      <c r="Z134" s="19">
        <f t="shared" si="10"/>
        <v>65000</v>
      </c>
      <c r="AA134" s="19">
        <f t="shared" si="10"/>
        <v>65000</v>
      </c>
      <c r="AB134" s="19">
        <f t="shared" si="10"/>
        <v>65000</v>
      </c>
      <c r="AC134" s="19">
        <f t="shared" si="10"/>
        <v>65000</v>
      </c>
      <c r="AD134" s="19">
        <f t="shared" si="10"/>
        <v>65000</v>
      </c>
      <c r="AE134" s="19">
        <f t="shared" si="10"/>
        <v>65000</v>
      </c>
      <c r="AF134" s="19">
        <f t="shared" si="10"/>
        <v>65000</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ToC</vt:lpstr>
      <vt:lpstr>Budget Revision</vt:lpstr>
      <vt:lpstr>Cash Flows</vt:lpstr>
      <vt:lpstr>Payroll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Lynch</dc:creator>
  <cp:lastModifiedBy>Peter Lynch</cp:lastModifiedBy>
  <dcterms:created xsi:type="dcterms:W3CDTF">2020-03-24T01:22:59Z</dcterms:created>
  <dcterms:modified xsi:type="dcterms:W3CDTF">2020-04-06T18:04:29Z</dcterms:modified>
</cp:coreProperties>
</file>